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U:\22. ESTADISTICAS\Memoria 2019-2023\4. Borradores finales\"/>
    </mc:Choice>
  </mc:AlternateContent>
  <xr:revisionPtr revIDLastSave="0" documentId="13_ncr:1_{E3C53EAF-EEEC-4CB5-8F8D-45D08138B9E2}" xr6:coauthVersionLast="47" xr6:coauthVersionMax="47" xr10:uidLastSave="{00000000-0000-0000-0000-000000000000}"/>
  <bookViews>
    <workbookView xWindow="-120" yWindow="-120" windowWidth="29040" windowHeight="15840" firstSheet="12" activeTab="17" xr2:uid="{8E4BA820-038C-44A1-BA4B-0BA6FA0E7457}"/>
  </bookViews>
  <sheets>
    <sheet name="Índice Tablas" sheetId="1" r:id="rId1"/>
    <sheet name="Antecedentes" sheetId="2" r:id="rId2"/>
    <sheet name="Com. por Indicio" sheetId="3" r:id="rId3"/>
    <sheet name="Mov. medios de pago" sheetId="4" r:id="rId4"/>
    <sheet name="Comunicación sistemática" sheetId="5" r:id="rId5"/>
    <sheet name="Investigaciones BC" sheetId="6" r:id="rId6"/>
    <sheet name="Investigaciones T-FT" sheetId="7" r:id="rId7"/>
    <sheet name="Proc. Judiciales y Condenas BC" sheetId="8" r:id="rId8"/>
    <sheet name="Proc. Judiciales y Condenas FT" sheetId="9" r:id="rId9"/>
    <sheet name="Incautaciones Policiales" sheetId="10" r:id="rId10"/>
    <sheet name="Decomisos" sheetId="11" r:id="rId11"/>
    <sheet name="Actividad O.R.G.A" sheetId="12" r:id="rId12"/>
    <sheet name="Congelaciones FT-sanciones" sheetId="13" r:id="rId13"/>
    <sheet name="Coop. Jur. Inter- OEDEs" sheetId="14" r:id="rId14"/>
    <sheet name="Coop. Int. Sepblac" sheetId="15" r:id="rId15"/>
    <sheet name="Colab. Int. FT" sheetId="16" r:id="rId16"/>
    <sheet name="Solicitudes ORA" sheetId="17" r:id="rId17"/>
    <sheet name="Inspecciones" sheetId="18" r:id="rId18"/>
    <sheet name="Sanciones y requer. " sheetId="19" r:id="rId19"/>
    <sheet name="Consultas" sheetId="20" r:id="rId20"/>
    <sheet name="Coop. Nacional" sheetId="21" r:id="rId21"/>
    <sheet name="Invest.  informes Sepblac" sheetId="22" r:id="rId22"/>
    <sheet name="Consultas Titularidad Real" sheetId="23" r:id="rId23"/>
    <sheet name="FTF" sheetId="24" r:id="rId24"/>
  </sheets>
  <definedNames>
    <definedName name="_xlnm._FilterDatabase" localSheetId="11" hidden="1">'Actividad O.R.G.A'!$B$29:$I$29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9" i="8" l="1"/>
  <c r="I73" i="3" l="1"/>
  <c r="G7" i="20"/>
  <c r="F7" i="20"/>
  <c r="E7" i="20"/>
  <c r="D7" i="20"/>
  <c r="C7" i="20"/>
  <c r="I65" i="19"/>
  <c r="H65" i="19"/>
  <c r="F65" i="19"/>
  <c r="I56" i="19"/>
  <c r="H56" i="19"/>
  <c r="G56" i="19"/>
  <c r="H38" i="19"/>
  <c r="H86" i="12"/>
  <c r="I63" i="12"/>
  <c r="H63" i="12"/>
  <c r="G64" i="11"/>
  <c r="F64" i="11"/>
  <c r="E64" i="11"/>
  <c r="D64" i="11"/>
  <c r="C64" i="11"/>
  <c r="H39" i="10"/>
  <c r="F41" i="8"/>
  <c r="G22" i="8"/>
  <c r="K45" i="2"/>
  <c r="E45" i="2"/>
  <c r="K21" i="2"/>
  <c r="J21" i="2"/>
  <c r="F21" i="2"/>
  <c r="E21" i="2"/>
  <c r="D21" i="2"/>
</calcChain>
</file>

<file path=xl/sharedStrings.xml><?xml version="1.0" encoding="utf-8"?>
<sst xmlns="http://schemas.openxmlformats.org/spreadsheetml/2006/main" count="1374" uniqueCount="905">
  <si>
    <t>Art 2.1 Ley 10/2010</t>
  </si>
  <si>
    <t>Tipo de sujeto obligado financiero</t>
  </si>
  <si>
    <t>Entidades Nacionales</t>
  </si>
  <si>
    <t>Sucursales</t>
  </si>
  <si>
    <t>Total</t>
  </si>
  <si>
    <t>a</t>
  </si>
  <si>
    <t>Entidades de crédito</t>
  </si>
  <si>
    <t>Bancos y cajas de ahorro</t>
  </si>
  <si>
    <t>Cooperativas de crédito</t>
  </si>
  <si>
    <t>Otras entidades de crédito</t>
  </si>
  <si>
    <t>Entidades financieras de crédito</t>
  </si>
  <si>
    <t>b</t>
  </si>
  <si>
    <t>c</t>
  </si>
  <si>
    <t>d</t>
  </si>
  <si>
    <t>e</t>
  </si>
  <si>
    <t>Gestoras de fondos de pensiones</t>
  </si>
  <si>
    <t>f</t>
  </si>
  <si>
    <t>g</t>
  </si>
  <si>
    <t>Sociedades de garantía recíproca</t>
  </si>
  <si>
    <t>h</t>
  </si>
  <si>
    <t>Entidades de pago</t>
  </si>
  <si>
    <t>Entidades de dinero electrónico</t>
  </si>
  <si>
    <t>i</t>
  </si>
  <si>
    <t>Cambio de moneda</t>
  </si>
  <si>
    <t>z</t>
  </si>
  <si>
    <t>Proveedores de servicios de moneda virtual*</t>
  </si>
  <si>
    <t>Total sujetos obligados financieros</t>
  </si>
  <si>
    <t>NOTAS</t>
  </si>
  <si>
    <t>Balance (millones de euros)</t>
  </si>
  <si>
    <t>Activos gestionados (millones de euros)</t>
  </si>
  <si>
    <t>Aseguradoras vida e inversión</t>
  </si>
  <si>
    <t>Empresas de servicios de inversión</t>
  </si>
  <si>
    <t>Gestoras de inversión colectiva</t>
  </si>
  <si>
    <t>Gestión de capital riesgo</t>
  </si>
  <si>
    <t>Sociedades de garantía reciproca</t>
  </si>
  <si>
    <t>Cambio moneda</t>
  </si>
  <si>
    <t>Proveedores servicios moneda virtual</t>
  </si>
  <si>
    <t>-</t>
  </si>
  <si>
    <r>
      <rPr>
        <b/>
        <sz val="9"/>
        <color theme="1"/>
        <rFont val="Calibri"/>
        <family val="2"/>
        <scheme val="minor"/>
      </rPr>
      <t xml:space="preserve">Fuente: </t>
    </r>
    <r>
      <rPr>
        <sz val="9"/>
        <color theme="1"/>
        <rFont val="Calibri"/>
        <family val="2"/>
        <scheme val="minor"/>
      </rPr>
      <t>SEPBLAC</t>
    </r>
  </si>
  <si>
    <r>
      <rPr>
        <b/>
        <sz val="9"/>
        <color theme="1"/>
        <rFont val="Calibri"/>
        <family val="2"/>
        <scheme val="minor"/>
      </rPr>
      <t>Fuente:</t>
    </r>
    <r>
      <rPr>
        <sz val="9"/>
        <color theme="1"/>
        <rFont val="Calibri"/>
        <family val="2"/>
        <scheme val="minor"/>
      </rPr>
      <t xml:space="preserve"> SEPBLAC</t>
    </r>
  </si>
  <si>
    <t>Tipo de sujeto obligado no financiero</t>
  </si>
  <si>
    <t xml:space="preserve">Total </t>
  </si>
  <si>
    <t>k</t>
  </si>
  <si>
    <t>Crédito inmobiliario y mobiliario</t>
  </si>
  <si>
    <t>l</t>
  </si>
  <si>
    <t xml:space="preserve">Inmobiliarias y agentes de la propiedad </t>
  </si>
  <si>
    <t>m</t>
  </si>
  <si>
    <t xml:space="preserve">Auditores, contables y asesores fiscales </t>
  </si>
  <si>
    <t>n</t>
  </si>
  <si>
    <t>Notarios</t>
  </si>
  <si>
    <t>Registradores</t>
  </si>
  <si>
    <t>ñ</t>
  </si>
  <si>
    <t>Abogados</t>
  </si>
  <si>
    <t>o</t>
  </si>
  <si>
    <t>Proveedores de servicios a sociedades y fideicomisos</t>
  </si>
  <si>
    <t>p</t>
  </si>
  <si>
    <t>q</t>
  </si>
  <si>
    <t>Comercio de joyas, piedras o metales preciosos</t>
  </si>
  <si>
    <t>r</t>
  </si>
  <si>
    <t xml:space="preserve">Comercio objetos de arte o antigüedades </t>
  </si>
  <si>
    <t>t</t>
  </si>
  <si>
    <t>Transporte de fondos</t>
  </si>
  <si>
    <t>u</t>
  </si>
  <si>
    <t>Loterías y asimilados</t>
  </si>
  <si>
    <t>Total sujetos obligados no financieros</t>
  </si>
  <si>
    <r>
      <t>Fuente</t>
    </r>
    <r>
      <rPr>
        <sz val="9"/>
        <color theme="1"/>
        <rFont val="Calibri"/>
        <family val="2"/>
        <scheme val="minor"/>
      </rPr>
      <t>: SEPBLAC</t>
    </r>
  </si>
  <si>
    <t>Comunicaciones por indicio recibidas y analizadas</t>
  </si>
  <si>
    <t>Nº de CI recibidas y analizadas</t>
  </si>
  <si>
    <t>TABLA 5.- Número de CI recibidas y analizadas anualmentes por el Sebplac</t>
  </si>
  <si>
    <t>Sujetos obligados financieros</t>
  </si>
  <si>
    <t>Sujetos obligados no financieros</t>
  </si>
  <si>
    <t>Otros</t>
  </si>
  <si>
    <t>TABLA 6.- Número de CI recibidos anualmente desglosado por tipo de entidad comunicadora</t>
  </si>
  <si>
    <t>Desglose de las CI recibidas según tipo de sujeto obligado</t>
  </si>
  <si>
    <t>TABLA 7.- Distribución porcentual de CI por tipo de origen</t>
  </si>
  <si>
    <t>Desglose de las comunicaciones por indicio recibidas según tipo de sujeto obligado:  sujetos obligados financieros, no financieros y otros - distribución porcentual</t>
  </si>
  <si>
    <t>TABLA 8.- Distribución de CI recibidas de los sujetos obligados del sector financiero, según tipología</t>
  </si>
  <si>
    <t>Comunicaciones por indicio recibidas de sujetos obligados financieros</t>
  </si>
  <si>
    <t>Corredores de seguros vida e inversión</t>
  </si>
  <si>
    <t>Gestoras de capital riesgo</t>
  </si>
  <si>
    <t>Establecimientos financieros de crédito entidades de pago</t>
  </si>
  <si>
    <t>Servicios moneda virtual</t>
  </si>
  <si>
    <t>Establecimientos financieros de crédito</t>
  </si>
  <si>
    <t>Otros sujetos obligados</t>
  </si>
  <si>
    <t xml:space="preserve">Comunicaciones por indicio recibidas de sujetos obligados no financieros </t>
  </si>
  <si>
    <t>Servicios Postales</t>
  </si>
  <si>
    <t>Crédito inmobiliario</t>
  </si>
  <si>
    <t>Crédito no inmobiliario</t>
  </si>
  <si>
    <t>Intermediarios inmobiliarios</t>
  </si>
  <si>
    <t>Promotores inmobiliarios</t>
  </si>
  <si>
    <t>Asesores fiscales</t>
  </si>
  <si>
    <t>Auditores de cuentas</t>
  </si>
  <si>
    <t>Contables externos</t>
  </si>
  <si>
    <t>Otros profesionales independientes</t>
  </si>
  <si>
    <t>Servicios por cuenta de terceros</t>
  </si>
  <si>
    <t>Casinos de juego</t>
  </si>
  <si>
    <t>Comercio joyas, piedras o metales preciosos</t>
  </si>
  <si>
    <t>Comercio objetos de arte o antigüedades</t>
  </si>
  <si>
    <t>Transporte fondos</t>
  </si>
  <si>
    <t>Juegos de azar</t>
  </si>
  <si>
    <t>Comercio bienes</t>
  </si>
  <si>
    <t>Fundaciones y asociaciones</t>
  </si>
  <si>
    <t>Comunicaciones por indicio de otros comunicantes</t>
  </si>
  <si>
    <t>Cooperación Internacional</t>
  </si>
  <si>
    <t>Alertas generadas en el Sepblac</t>
  </si>
  <si>
    <t>Fuerzas y Cuerpos de Seguridad del Estado</t>
  </si>
  <si>
    <t>Agencia Estatal de la Administración Tributaria</t>
  </si>
  <si>
    <t>Otros comunicantes</t>
  </si>
  <si>
    <t xml:space="preserve">Comunicaciones por indicio analizadas por delito precedente (según lista del GAFI) </t>
  </si>
  <si>
    <t>Fraude</t>
  </si>
  <si>
    <t>Participación en organización criminal</t>
  </si>
  <si>
    <t>Terrorismo, incluyendo financiación del terrorismo</t>
  </si>
  <si>
    <t>Corrupción y soborno</t>
  </si>
  <si>
    <t>Explotación sexual, incluyendo explotación sexual de niños</t>
  </si>
  <si>
    <t>Tráfico de seres humanos y contrabando de inmigrantes</t>
  </si>
  <si>
    <t>Robo o hurto</t>
  </si>
  <si>
    <t>Tráfico ilícito de bienes robados</t>
  </si>
  <si>
    <t>Falsificación y venta de productos</t>
  </si>
  <si>
    <t>Otros delitos</t>
  </si>
  <si>
    <t>Otros (infracción administrativa)</t>
  </si>
  <si>
    <t>Secuestro, detención ilegal, toma de rehenes</t>
  </si>
  <si>
    <t>Actividad delictiva desconocida</t>
  </si>
  <si>
    <t>Informes de inteligencia financiera de comunicaciones por indicio, por tipo de destino</t>
  </si>
  <si>
    <t>Autoridades judiciales y Ministerio Fiscal</t>
  </si>
  <si>
    <t>Secretaría de la CPBCIM</t>
  </si>
  <si>
    <t>Otros destinatarios</t>
  </si>
  <si>
    <t xml:space="preserve">Comunicaciones por indicio analizadas y archivadas en Sepblac </t>
  </si>
  <si>
    <t>Nº de comunicaciones por indicio analizadas y archivadas</t>
  </si>
  <si>
    <t xml:space="preserve">Nº operaciones </t>
  </si>
  <si>
    <t>Importe total (€)</t>
  </si>
  <si>
    <t>Actas de intervención dentro de España (sin declaración)</t>
  </si>
  <si>
    <t>Nº de intervenciones</t>
  </si>
  <si>
    <t>Cuantías intervenidas (€)</t>
  </si>
  <si>
    <t>Cuantías confiscadas (€) (por sanción)</t>
  </si>
  <si>
    <r>
      <t xml:space="preserve">Inmobiliarias y agentes de la propiedad </t>
    </r>
    <r>
      <rPr>
        <vertAlign val="superscript"/>
        <sz val="10"/>
        <color indexed="8"/>
        <rFont val="Calibri"/>
        <family val="2"/>
        <scheme val="minor"/>
      </rPr>
      <t>(1)</t>
    </r>
  </si>
  <si>
    <r>
      <t xml:space="preserve">Auditores, contables y asesores fiscales </t>
    </r>
    <r>
      <rPr>
        <vertAlign val="superscript"/>
        <sz val="10"/>
        <color indexed="8"/>
        <rFont val="Calibri"/>
        <family val="2"/>
        <scheme val="minor"/>
      </rPr>
      <t>(1)</t>
    </r>
  </si>
  <si>
    <r>
      <t xml:space="preserve">Comercio objetos de arte o antigüedades </t>
    </r>
    <r>
      <rPr>
        <vertAlign val="superscript"/>
        <sz val="10"/>
        <color rgb="FF000000"/>
        <rFont val="Calibri"/>
        <family val="2"/>
        <scheme val="minor"/>
      </rPr>
      <t>(2)</t>
    </r>
  </si>
  <si>
    <r>
      <rPr>
        <b/>
        <sz val="9"/>
        <color theme="1"/>
        <rFont val="Calibri"/>
        <family val="2"/>
        <scheme val="minor"/>
      </rPr>
      <t>Fuente:</t>
    </r>
    <r>
      <rPr>
        <sz val="9"/>
        <color theme="1"/>
        <rFont val="Calibri"/>
        <family val="2"/>
        <scheme val="minor"/>
      </rPr>
      <t xml:space="preserve"> SEPBLAC y SGICMC</t>
    </r>
  </si>
  <si>
    <t>Entregas y retiradas de medios de pago en efectivo en entidades obligadas</t>
  </si>
  <si>
    <t xml:space="preserve">Entrega de medios de pago </t>
  </si>
  <si>
    <t xml:space="preserve">Retirada de medios de pago </t>
  </si>
  <si>
    <t>Operaciones de efectivo sin reflejo en cuenta</t>
  </si>
  <si>
    <t>Número de operaciones</t>
  </si>
  <si>
    <t>Operaciones realizadas por o con residentes en territorios o países designados o que implican transferencias de fondos desde territorios o países designado</t>
  </si>
  <si>
    <t xml:space="preserve">Declaraciones por movimiento de medios de pago en efectivo en frontera por importe superior o igual a 10.000 € </t>
  </si>
  <si>
    <t>Nº operaciones de entrada</t>
  </si>
  <si>
    <t>Nº operaciones de salida</t>
  </si>
  <si>
    <t>Nº actas por infracción</t>
  </si>
  <si>
    <t>Nº entradas</t>
  </si>
  <si>
    <t>Nº salidas</t>
  </si>
  <si>
    <t>Tabla 1.</t>
  </si>
  <si>
    <t>Distribución de los sujetos obligados financieros, a 31 de diciembre de 2021</t>
  </si>
  <si>
    <t>Tabla 2.</t>
  </si>
  <si>
    <t>Importancia económica de los sujetos obligados financieros, a 31 de diciembre de 2021</t>
  </si>
  <si>
    <t xml:space="preserve">Tabla 3. </t>
  </si>
  <si>
    <t>Distribución de los sujetos obligados no financieros, a 31 de diciembre de 2021</t>
  </si>
  <si>
    <t xml:space="preserve">Tabla 4. </t>
  </si>
  <si>
    <t>Importancia económica de los sujetos obligados no financieros, a 31 de diciembre de 2021</t>
  </si>
  <si>
    <t>Número total de CI recibidas y analizadas anualmente por el SEPBLAC</t>
  </si>
  <si>
    <t xml:space="preserve">Tabla 6. </t>
  </si>
  <si>
    <t>Número de CI recibidos anualmente desglosado por tipo de entidad comunicadora</t>
  </si>
  <si>
    <t xml:space="preserve">Tabla 7. </t>
  </si>
  <si>
    <t>Distribución porcentual de CI por tipo de origen</t>
  </si>
  <si>
    <t>Distribución de CI recibidas de las entidades del sector financiero, según tipo de sujeto obligado</t>
  </si>
  <si>
    <t>Distribución de CI recibidas de APNFDs, según tipo de sujeto obligado</t>
  </si>
  <si>
    <t>Tabla 10.</t>
  </si>
  <si>
    <t>Evolución del número de CI recibidas por otros organismos</t>
  </si>
  <si>
    <t xml:space="preserve">Tabla 11. </t>
  </si>
  <si>
    <t>Evolución anual de CI analizadas, según delito precedente</t>
  </si>
  <si>
    <t>Distribución de CI difundidas según destino y año</t>
  </si>
  <si>
    <t>CI analizadas y archivadas en SEPBLAC</t>
  </si>
  <si>
    <t>Movimientos de medios de pago por territorio nacional iguales o superiores a 100.000 €</t>
  </si>
  <si>
    <t>Entregas y retiradas de medios de pago en entidades obligadas</t>
  </si>
  <si>
    <t>Operaciones de efectivo sin reflejo en cuenta (Art. 27.1.a) y b) RD 304/2014)</t>
  </si>
  <si>
    <t>Operaciones realizadas por o con residentes en territorios o países designados, o que implican transferencias de fondos a o desde dichos territorios o países, por importe superior a 30.000 euros (Art. 27.1.c) RD 304/2014)</t>
  </si>
  <si>
    <t>Movimientos de efectivo en frontera superiores o iguales a 10.000 €</t>
  </si>
  <si>
    <t>Actas de intervención en frontera por importe igual o superior a 10.000 euros (sin declaración)</t>
  </si>
  <si>
    <t>Tabla 20.</t>
  </si>
  <si>
    <t>Número de entidades que han realizado declaraciones mensuales al Sepblac, por tipo de sujetos obligados y año</t>
  </si>
  <si>
    <t>Número de declaraciones mensuales remitidas al Sepblac, por tipo de sujetos obligados y año</t>
  </si>
  <si>
    <t xml:space="preserve">Tabla 22. </t>
  </si>
  <si>
    <t>Número de investigaciones por blanqueo</t>
  </si>
  <si>
    <t>Número de personas investigadas por blanqueo de capitales</t>
  </si>
  <si>
    <t>Número de grupos investigados por blanqueo de capitales, por año y tipo de actividad</t>
  </si>
  <si>
    <t>Número de personas detenidas por blanqueo de capitales</t>
  </si>
  <si>
    <t>Número de investigaciones y de personas detenidas por financiación del terrorismo iniciadas anualmente</t>
  </si>
  <si>
    <t xml:space="preserve">Tabla 27. </t>
  </si>
  <si>
    <t>Número de investigaciones judiciales por terrorismo</t>
  </si>
  <si>
    <t xml:space="preserve">Tabla 28. </t>
  </si>
  <si>
    <t>Investigaciones policiales sobre proliferación</t>
  </si>
  <si>
    <t>Número de sentencias judiciales por blanqueo emitidas anualmente</t>
  </si>
  <si>
    <t xml:space="preserve">Tabla 30. </t>
  </si>
  <si>
    <t>Número de sentencias judiciales condenatorias y de personas condenadas por blanqueo, según órgano judicial y delito</t>
  </si>
  <si>
    <t>Duración de las condenas por blanqueo de capitales</t>
  </si>
  <si>
    <t xml:space="preserve">Tabla 32. </t>
  </si>
  <si>
    <t>Multas impuestas en las condenas por blanqueo de capitales</t>
  </si>
  <si>
    <t>Delitos precedentes asociados a condenas de blanqueo de capitales</t>
  </si>
  <si>
    <t>Número de sentencias relacionadas con conductas de financiación del terrorismo</t>
  </si>
  <si>
    <t>Número de sentencias por terrorismo</t>
  </si>
  <si>
    <t>Congelaciones e incautaciones por blanqueo</t>
  </si>
  <si>
    <t>Número de casos con incautaciones relativos a delitos precedentes</t>
  </si>
  <si>
    <t xml:space="preserve">Tabla 38. </t>
  </si>
  <si>
    <t>Cantidades y bienes intervenidos por los cuerpos de seguridad</t>
  </si>
  <si>
    <t xml:space="preserve">Tabla 39. </t>
  </si>
  <si>
    <t>Decomisos judiciales por delito de blanqueo en A. Nacional y A. Provinciales</t>
  </si>
  <si>
    <t>Cantidades líquidas decomisadas</t>
  </si>
  <si>
    <t>Bienes decomisados por delitos de tráfico de drogas</t>
  </si>
  <si>
    <t>Ingresos por enajenación de bienes decomisados por delitos de tráfico de drogas</t>
  </si>
  <si>
    <t>Expedientes gestionados por la O.R.G.A. en función del tipo de actividad</t>
  </si>
  <si>
    <t>Desglose de delitos en los expedientes tramitados por la O.R.G.A.</t>
  </si>
  <si>
    <t>Personas investigadas y bienes localizados por la O.R.G.A.</t>
  </si>
  <si>
    <t xml:space="preserve">Tabla 47. </t>
  </si>
  <si>
    <t>Congelaciones e incautaciones relacionadas con la financiación del terrorismo</t>
  </si>
  <si>
    <t>Comisiones rogatorias relativas a blanqueo de capitales recibidas por el Ministerio de Justicia</t>
  </si>
  <si>
    <t>Solicitudes de extradiciones recibidas y formuladas</t>
  </si>
  <si>
    <t>Solicitudes formales de cooperación internacional formuladas o recibidas por el Sepblac</t>
  </si>
  <si>
    <t>Intercambio de comunicaciones espontáneas entre Sepblac y otras Unidades de Inteligencia Financiera</t>
  </si>
  <si>
    <t>Colaboración policial internacional sobre financiación del terrorismo</t>
  </si>
  <si>
    <t>Solicitudes tramitadas por año y tipo</t>
  </si>
  <si>
    <t>Solicitudes recibidas por O.R.A. procedente de países de la UE y del RRAG</t>
  </si>
  <si>
    <t>Desglose de solicitudes recibidas por O.R.A., según delito precedente</t>
  </si>
  <si>
    <t>Inspecciones in situ de organismos supervisores</t>
  </si>
  <si>
    <t>Otras actuaciones inspectoras en BC/FT de organismos supervisores</t>
  </si>
  <si>
    <t>Número de sanciones económicas en vía administrativa impuestas a los sujetos obligados</t>
  </si>
  <si>
    <t>Número de requerimientos en vía administrativa impuestas a los sujetos obligados</t>
  </si>
  <si>
    <t>Tipos de infracciones y número de sanciones impuestas en vía administrativa a los sujetos obligados</t>
  </si>
  <si>
    <t>Contenido de los requerimientos a los sujetos obligados</t>
  </si>
  <si>
    <t>Total cuantías de sanciones impuestas, en vía administrativa, por incumplimiento de obligaciones en materia de prevención de blanqueo de capitales</t>
  </si>
  <si>
    <t>Consultas recibidas y contestadas por el SEPBLAC y por la Secretaría de la Comisión de Prevención del Blanqueo de Capitales e Infracciones Monetarias</t>
  </si>
  <si>
    <t>Solicitudes de información procedentes de autoridades nacionales recibidas por Sepblac</t>
  </si>
  <si>
    <t xml:space="preserve">Tabla 70. </t>
  </si>
  <si>
    <t>Solicitudes de los organismos reguladores recibidas por Sepblac</t>
  </si>
  <si>
    <t>Informes previos a la creación de entidades financieras, por órgano regulador demandante</t>
  </si>
  <si>
    <t>Desglose de los informes sobre valoración de participaciones  significativas</t>
  </si>
  <si>
    <t>Desglose de los informes sobre modificaciones estructurales</t>
  </si>
  <si>
    <t>Desglose de los informes sobre modificaciones de estatutos</t>
  </si>
  <si>
    <t>Informe sobre registro de proveedores de servicios de activos virtuales</t>
  </si>
  <si>
    <t>Investigaciones policiales con informes de inteligencia financiera</t>
  </si>
  <si>
    <t>Desglose de investigaciones iniciadas por delitos</t>
  </si>
  <si>
    <t>Informes de inteligencia financiera a cuerpos policiales y resultados derivados</t>
  </si>
  <si>
    <t>Investigaciones por financiación del terrorismo judicializadas derivadas de informes SEPBLAC</t>
  </si>
  <si>
    <t xml:space="preserve">Tabla 80. </t>
  </si>
  <si>
    <t>Desglose de solicitudes efectuadas a la BB.DD. de Titularidad real del notariado, según tipo de entidad solicitante</t>
  </si>
  <si>
    <t>Desglose de solicitudes efectuadas a la BB.DD. de Titularidad real del CRAB</t>
  </si>
  <si>
    <t xml:space="preserve">Tabla 5. </t>
  </si>
  <si>
    <t xml:space="preserve">Tabla 8. </t>
  </si>
  <si>
    <t xml:space="preserve">Tabla 9. </t>
  </si>
  <si>
    <t xml:space="preserve">Tabla 12. </t>
  </si>
  <si>
    <t xml:space="preserve">Tabla 13. </t>
  </si>
  <si>
    <t xml:space="preserve">Tabla 14. </t>
  </si>
  <si>
    <t xml:space="preserve">Tabla 23. </t>
  </si>
  <si>
    <t xml:space="preserve">Tabla 24. </t>
  </si>
  <si>
    <t xml:space="preserve">Tabla 25. </t>
  </si>
  <si>
    <t xml:space="preserve">Tabla 26. </t>
  </si>
  <si>
    <t xml:space="preserve">Tabla 29. </t>
  </si>
  <si>
    <t xml:space="preserve">Tabla 31. </t>
  </si>
  <si>
    <t xml:space="preserve">Tabla 33. </t>
  </si>
  <si>
    <t xml:space="preserve">Tabla 34. </t>
  </si>
  <si>
    <t xml:space="preserve">Tabla 35. </t>
  </si>
  <si>
    <t xml:space="preserve">Tabla 36. </t>
  </si>
  <si>
    <t xml:space="preserve">Tabla 37. </t>
  </si>
  <si>
    <t xml:space="preserve">Tabla 40. </t>
  </si>
  <si>
    <t xml:space="preserve">Tabla 41. </t>
  </si>
  <si>
    <t xml:space="preserve">Tabla 42. </t>
  </si>
  <si>
    <t xml:space="preserve">Tabla 43. </t>
  </si>
  <si>
    <t xml:space="preserve">Tabla 44. </t>
  </si>
  <si>
    <t xml:space="preserve">Tabla 45. </t>
  </si>
  <si>
    <t xml:space="preserve">Tabla 46. </t>
  </si>
  <si>
    <t xml:space="preserve">Tabla 48. </t>
  </si>
  <si>
    <t xml:space="preserve">Tabla 49. </t>
  </si>
  <si>
    <t xml:space="preserve">Tabla 50. </t>
  </si>
  <si>
    <t xml:space="preserve">Tabla 51. </t>
  </si>
  <si>
    <t xml:space="preserve">Tabla 52. </t>
  </si>
  <si>
    <t xml:space="preserve">Tabla 53. </t>
  </si>
  <si>
    <t xml:space="preserve">Tabla 54. </t>
  </si>
  <si>
    <t xml:space="preserve">Tabla 55. </t>
  </si>
  <si>
    <t xml:space="preserve">Tabla 56. </t>
  </si>
  <si>
    <t xml:space="preserve">Tabla 57. </t>
  </si>
  <si>
    <t xml:space="preserve">Tabla 58. </t>
  </si>
  <si>
    <t xml:space="preserve">Tabla 59. </t>
  </si>
  <si>
    <t xml:space="preserve">Tabla 60. </t>
  </si>
  <si>
    <t xml:space="preserve">Tabla 61. </t>
  </si>
  <si>
    <t xml:space="preserve">Tabla 62. </t>
  </si>
  <si>
    <t xml:space="preserve">Tabla 63. </t>
  </si>
  <si>
    <t xml:space="preserve">Tabla 64. </t>
  </si>
  <si>
    <t xml:space="preserve">Tabla 65. </t>
  </si>
  <si>
    <t xml:space="preserve">Tabla 66. </t>
  </si>
  <si>
    <t xml:space="preserve">Tabla 67. </t>
  </si>
  <si>
    <t xml:space="preserve">Tabla 69. </t>
  </si>
  <si>
    <t xml:space="preserve">Tabla 71. </t>
  </si>
  <si>
    <t xml:space="preserve">Tabla 72. </t>
  </si>
  <si>
    <t xml:space="preserve">Tabla 73. </t>
  </si>
  <si>
    <t xml:space="preserve">Tabla 74. </t>
  </si>
  <si>
    <t xml:space="preserve">Tabla 77. </t>
  </si>
  <si>
    <t xml:space="preserve">Tabla 78. </t>
  </si>
  <si>
    <t xml:space="preserve">Tabla 79. </t>
  </si>
  <si>
    <t xml:space="preserve">Tabla 81. </t>
  </si>
  <si>
    <t xml:space="preserve">Tabla 82. </t>
  </si>
  <si>
    <t>Comunicación sistemática. Número de entidades declarantes que han comunicado operaciones al Sepblac</t>
  </si>
  <si>
    <t>Gestoras de cartera</t>
  </si>
  <si>
    <t>Capital riesgo</t>
  </si>
  <si>
    <t>Otro comunicante (no sujeto obligado)</t>
  </si>
  <si>
    <t>Comunicación sistemática. Número de operaciones comunicadas al Sepblac por tipo de entidad declarante</t>
  </si>
  <si>
    <t>Nº investigaciones activas a final año</t>
  </si>
  <si>
    <t>Nº investigaciones iniciadas por año</t>
  </si>
  <si>
    <t>Investigadas como actividad principal</t>
  </si>
  <si>
    <t>Investigadas como actividad vinculada</t>
  </si>
  <si>
    <t>Total personas investigadas</t>
  </si>
  <si>
    <t>Grupos organizados investigados como actividad principal</t>
  </si>
  <si>
    <t>Grupos organizados investigados como actividad vinculada a otros delitos</t>
  </si>
  <si>
    <t>Total grupos investigados</t>
  </si>
  <si>
    <t>Detenidos por blanqueo de capitales como actividad principal</t>
  </si>
  <si>
    <t>Detenidos por blanqueo de capitales como actividad vinculada</t>
  </si>
  <si>
    <t>TOTAL</t>
  </si>
  <si>
    <r>
      <rPr>
        <b/>
        <sz val="9"/>
        <color theme="1"/>
        <rFont val="Calibri"/>
        <family val="2"/>
        <scheme val="minor"/>
      </rPr>
      <t xml:space="preserve">Fuente: </t>
    </r>
    <r>
      <rPr>
        <sz val="9"/>
        <color theme="1"/>
        <rFont val="Calibri"/>
        <family val="2"/>
        <scheme val="minor"/>
      </rPr>
      <t>CITCO</t>
    </r>
  </si>
  <si>
    <t xml:space="preserve">Investigaciones por FT </t>
  </si>
  <si>
    <t xml:space="preserve">Nº de personas detenidas por FT </t>
  </si>
  <si>
    <t>Diligencias previas por terrorismo</t>
  </si>
  <si>
    <t>Investigaciones por propia iniciativa</t>
  </si>
  <si>
    <t>Detenidos</t>
  </si>
  <si>
    <t>Incautaciones (€)</t>
  </si>
  <si>
    <r>
      <rPr>
        <b/>
        <sz val="9"/>
        <color theme="1"/>
        <rFont val="Calibri"/>
        <family val="2"/>
        <scheme val="minor"/>
      </rPr>
      <t xml:space="preserve">Fuente: </t>
    </r>
    <r>
      <rPr>
        <sz val="9"/>
        <color theme="1"/>
        <rFont val="Calibri"/>
        <family val="2"/>
        <scheme val="minor"/>
      </rPr>
      <t>Policía y Guadia Civil</t>
    </r>
  </si>
  <si>
    <t>Nº total de sentencias:</t>
  </si>
  <si>
    <t>Audiencia Provincial</t>
  </si>
  <si>
    <t>Audiencia Nacional</t>
  </si>
  <si>
    <t>Juzgados de lo Penal*</t>
  </si>
  <si>
    <r>
      <t>Nº total de personas procesadas:**</t>
    </r>
    <r>
      <rPr>
        <sz val="8"/>
        <color indexed="8"/>
        <rFont val="Times New Roman"/>
        <family val="1"/>
      </rPr>
      <t> </t>
    </r>
  </si>
  <si>
    <t>Autoblanqueo (con otro delito)</t>
  </si>
  <si>
    <t xml:space="preserve">Sólo delito de blanqueo </t>
  </si>
  <si>
    <t>Sentencias Condenatorias:</t>
  </si>
  <si>
    <t>Nº total de sentencias condenatorias</t>
  </si>
  <si>
    <t>Personas físicas condenadas:</t>
  </si>
  <si>
    <t>Nº  total personas físicas condenadas</t>
  </si>
  <si>
    <r>
      <rPr>
        <b/>
        <sz val="9"/>
        <color theme="1"/>
        <rFont val="Calibri"/>
        <family val="2"/>
      </rPr>
      <t>Fuente:</t>
    </r>
    <r>
      <rPr>
        <sz val="9"/>
        <color theme="1"/>
        <rFont val="Calibri"/>
        <family val="2"/>
      </rPr>
      <t xml:space="preserve"> CGPJ</t>
    </r>
  </si>
  <si>
    <t>Sentencias de la Audiencia Provincial</t>
  </si>
  <si>
    <t xml:space="preserve">Sentencias de la  Audiencia Nacional </t>
  </si>
  <si>
    <t>Sentencias Juzgado de lo Penal</t>
  </si>
  <si>
    <t>Por autoblanqueo (con otro delito)</t>
  </si>
  <si>
    <t>Solo por delito de blanqueo</t>
  </si>
  <si>
    <t>Fuente: CENDOJ</t>
  </si>
  <si>
    <r>
      <rPr>
        <b/>
        <u/>
        <sz val="9"/>
        <rFont val="Calibri"/>
        <family val="2"/>
        <scheme val="minor"/>
      </rPr>
      <t>Fuente:</t>
    </r>
    <r>
      <rPr>
        <b/>
        <sz val="9"/>
        <rFont val="Calibri"/>
        <family val="2"/>
        <scheme val="minor"/>
      </rPr>
      <t xml:space="preserve"> </t>
    </r>
    <r>
      <rPr>
        <sz val="9"/>
        <rFont val="Calibri"/>
        <family val="2"/>
        <scheme val="minor"/>
      </rPr>
      <t>CENDOJ</t>
    </r>
  </si>
  <si>
    <t>Hasta 6 meses</t>
  </si>
  <si>
    <t>Más de 6 meses y hasta 1 año</t>
  </si>
  <si>
    <t>Más de 1 y hasta 2 años</t>
  </si>
  <si>
    <t>Más de 2 y hasta 3 años</t>
  </si>
  <si>
    <t>Más de 3 y hasta 4 años</t>
  </si>
  <si>
    <t>Más de 4 y hasta 5 años</t>
  </si>
  <si>
    <t>Más de 5 años y hasta 6 años</t>
  </si>
  <si>
    <t>Entre 6 y 9  años</t>
  </si>
  <si>
    <t>261*</t>
  </si>
  <si>
    <t>Menos de 10.000 euros</t>
  </si>
  <si>
    <t>De 10.000 a 99.999  euros</t>
  </si>
  <si>
    <t>De 100.000 a 249.999 euros</t>
  </si>
  <si>
    <t>De 250.000 a 499.999 euros</t>
  </si>
  <si>
    <t>De 500.000 a 999.999 euros</t>
  </si>
  <si>
    <t>De 1.000.000 a1.999.999 euros</t>
  </si>
  <si>
    <t>de 2.000.000 a 2.999.999 euros</t>
  </si>
  <si>
    <t>De 3.000.000 a 4.999.999 euros</t>
  </si>
  <si>
    <t>De 5.000.000 a 9.999.999 euros</t>
  </si>
  <si>
    <t>De 10.000.000 a 99.999.999 euros</t>
  </si>
  <si>
    <t>De 100.000.000 a 200.000.000 euros</t>
  </si>
  <si>
    <r>
      <t>2020</t>
    </r>
    <r>
      <rPr>
        <b/>
        <sz val="9"/>
        <color theme="9" tint="-0.249977111117893"/>
        <rFont val="Calibri"/>
        <family val="2"/>
      </rPr>
      <t>*</t>
    </r>
  </si>
  <si>
    <t xml:space="preserve">Narcotráfico  </t>
  </si>
  <si>
    <t>Cohecho</t>
  </si>
  <si>
    <t xml:space="preserve">Delitos fiscales </t>
  </si>
  <si>
    <t>Robo (robo con violencia , robo continuado, apropiación indebida)</t>
  </si>
  <si>
    <t xml:space="preserve">Fraude </t>
  </si>
  <si>
    <t>Asociación ilícita</t>
  </si>
  <si>
    <t>Falsedad documental</t>
  </si>
  <si>
    <t>Estafa</t>
  </si>
  <si>
    <t>Prevaricación</t>
  </si>
  <si>
    <t xml:space="preserve">Delitos contra las personas (tráfico/trata, prostitución…) </t>
  </si>
  <si>
    <t>Delitos contra la propiedad industrial</t>
  </si>
  <si>
    <t>Malversación de fondos públicos</t>
  </si>
  <si>
    <t>Tráfico de influencias</t>
  </si>
  <si>
    <t>Encubrimiento</t>
  </si>
  <si>
    <t>Tenencia ilícita de armas</t>
  </si>
  <si>
    <t>Defraudación de fluido eléctrico</t>
  </si>
  <si>
    <t>Información reservada/ violación de secretos</t>
  </si>
  <si>
    <t>Falsedad de moneda</t>
  </si>
  <si>
    <t>Extorsión</t>
  </si>
  <si>
    <t>Delitos contra la integridad moral</t>
  </si>
  <si>
    <t>Abandono de personas que requieren especial atención</t>
  </si>
  <si>
    <t>Sentencias condenatorias</t>
  </si>
  <si>
    <t>Nº total de personas físicas condenadas</t>
  </si>
  <si>
    <t>Sentencias dictadas</t>
  </si>
  <si>
    <t xml:space="preserve">Tribunal Supremo </t>
  </si>
  <si>
    <t>Nº total de sentencias</t>
  </si>
  <si>
    <t>Personas condenadas*</t>
  </si>
  <si>
    <r>
      <rPr>
        <b/>
        <u/>
        <sz val="9"/>
        <color theme="1"/>
        <rFont val="Calibri"/>
        <family val="2"/>
        <scheme val="minor"/>
      </rPr>
      <t>Nota</t>
    </r>
    <r>
      <rPr>
        <sz val="9"/>
        <color theme="1"/>
        <rFont val="Calibri"/>
        <family val="2"/>
        <scheme val="minor"/>
      </rPr>
      <t xml:space="preserve">: *El dato incluye exclusivamente los condenados en la Sala de lo penal. </t>
    </r>
  </si>
  <si>
    <t>Cuentas corrientes congeladas</t>
  </si>
  <si>
    <t>Tarjetas de crédito</t>
  </si>
  <si>
    <t>Euros</t>
  </si>
  <si>
    <t>Otras divisas*</t>
  </si>
  <si>
    <t>Motocicletas</t>
  </si>
  <si>
    <t>Embarcaciones</t>
  </si>
  <si>
    <t>Ordenadores</t>
  </si>
  <si>
    <t>Telefonía móvil</t>
  </si>
  <si>
    <t>Inmuebles</t>
  </si>
  <si>
    <t>Tráfico ilícito de narcóticos, drogas</t>
  </si>
  <si>
    <t>Tráfico ilícito de armas</t>
  </si>
  <si>
    <t>Falsificación de moneda</t>
  </si>
  <si>
    <t>Delitos medioambientales</t>
  </si>
  <si>
    <t>Asesinato, lesiones graves</t>
  </si>
  <si>
    <t>Contrabando (delitos aduaneros e impuestos especiales)</t>
  </si>
  <si>
    <t>Falsificaciones</t>
  </si>
  <si>
    <t>Piratería</t>
  </si>
  <si>
    <t>Información privilegiada y manipulación del mercado</t>
  </si>
  <si>
    <t>Otros (tráfico ilícito de vehículos)</t>
  </si>
  <si>
    <r>
      <t>Documentos bancarios, medios de pago, tarjetas de crédito y documentos mercantiles (</t>
    </r>
    <r>
      <rPr>
        <i/>
        <sz val="9"/>
        <color indexed="8"/>
        <rFont val="Calibri"/>
        <family val="2"/>
      </rPr>
      <t>Unidades</t>
    </r>
    <r>
      <rPr>
        <sz val="9"/>
        <color indexed="8"/>
        <rFont val="Calibri"/>
        <family val="2"/>
      </rPr>
      <t>)</t>
    </r>
  </si>
  <si>
    <t>Euros falsos</t>
  </si>
  <si>
    <t>27.119.597*</t>
  </si>
  <si>
    <r>
      <rPr>
        <b/>
        <sz val="9"/>
        <color rgb="FF000000"/>
        <rFont val="Calibri"/>
        <family val="2"/>
        <scheme val="minor"/>
      </rPr>
      <t xml:space="preserve">Fuente: </t>
    </r>
    <r>
      <rPr>
        <sz val="9"/>
        <color rgb="FF000000"/>
        <rFont val="Calibri"/>
        <family val="2"/>
        <scheme val="minor"/>
      </rPr>
      <t>CITCO</t>
    </r>
  </si>
  <si>
    <r>
      <rPr>
        <b/>
        <sz val="9"/>
        <color rgb="FF000000"/>
        <rFont val="Calibri"/>
        <family val="2"/>
        <scheme val="minor"/>
      </rPr>
      <t>Fuente</t>
    </r>
    <r>
      <rPr>
        <sz val="9"/>
        <color rgb="FF000000"/>
        <rFont val="Calibri"/>
        <family val="2"/>
        <scheme val="minor"/>
      </rPr>
      <t>: CITCO</t>
    </r>
  </si>
  <si>
    <r>
      <t>Otras Divisas (</t>
    </r>
    <r>
      <rPr>
        <i/>
        <sz val="9"/>
        <color theme="9" tint="-0.249977111117893"/>
        <rFont val="Calibri"/>
        <family val="2"/>
      </rPr>
      <t>Unidades</t>
    </r>
    <r>
      <rPr>
        <sz val="9"/>
        <color theme="9" tint="-0.249977111117893"/>
        <rFont val="Calibri"/>
        <family val="2"/>
      </rPr>
      <t xml:space="preserve"> </t>
    </r>
    <r>
      <rPr>
        <i/>
        <sz val="9"/>
        <color theme="9" tint="-0.249977111117893"/>
        <rFont val="Calibri"/>
        <family val="2"/>
      </rPr>
      <t>en euros</t>
    </r>
    <r>
      <rPr>
        <sz val="9"/>
        <color theme="9" tint="-0.249977111117893"/>
        <rFont val="Calibri"/>
        <family val="2"/>
      </rPr>
      <t>)</t>
    </r>
  </si>
  <si>
    <r>
      <t>Joyas y piedras preciosas (</t>
    </r>
    <r>
      <rPr>
        <i/>
        <sz val="9"/>
        <color theme="9" tint="-0.249977111117893"/>
        <rFont val="Calibri"/>
        <family val="2"/>
      </rPr>
      <t>Unidades</t>
    </r>
    <r>
      <rPr>
        <sz val="9"/>
        <color theme="9" tint="-0.249977111117893"/>
        <rFont val="Calibri"/>
        <family val="2"/>
      </rPr>
      <t>)</t>
    </r>
  </si>
  <si>
    <r>
      <t>Antigüedades y hallazgos arqueológicos (</t>
    </r>
    <r>
      <rPr>
        <i/>
        <sz val="9"/>
        <color theme="9" tint="-0.249977111117893"/>
        <rFont val="Calibri"/>
        <family val="2"/>
      </rPr>
      <t>Unidades</t>
    </r>
    <r>
      <rPr>
        <sz val="9"/>
        <color theme="9" tint="-0.249977111117893"/>
        <rFont val="Calibri"/>
        <family val="2"/>
      </rPr>
      <t>)</t>
    </r>
  </si>
  <si>
    <r>
      <t>Oro y otros metales preciosos (</t>
    </r>
    <r>
      <rPr>
        <i/>
        <sz val="9"/>
        <color theme="9" tint="-0.249977111117893"/>
        <rFont val="Calibri"/>
        <family val="2"/>
      </rPr>
      <t>Kgs</t>
    </r>
    <r>
      <rPr>
        <sz val="9"/>
        <color theme="9" tint="-0.249977111117893"/>
        <rFont val="Calibri"/>
        <family val="2"/>
      </rPr>
      <t>)</t>
    </r>
  </si>
  <si>
    <r>
      <t>Otros metales (cobre, etc.) (</t>
    </r>
    <r>
      <rPr>
        <i/>
        <sz val="9"/>
        <color theme="9" tint="-0.249977111117893"/>
        <rFont val="Calibri"/>
        <family val="2"/>
      </rPr>
      <t>Kgs</t>
    </r>
    <r>
      <rPr>
        <sz val="9"/>
        <color theme="9" tint="-0.249977111117893"/>
        <rFont val="Calibri"/>
        <family val="2"/>
      </rPr>
      <t>)</t>
    </r>
  </si>
  <si>
    <r>
      <t>Armas y accesorios (</t>
    </r>
    <r>
      <rPr>
        <i/>
        <sz val="9"/>
        <color theme="9" tint="-0.249977111117893"/>
        <rFont val="Calibri"/>
        <family val="2"/>
      </rPr>
      <t>Unidades</t>
    </r>
    <r>
      <rPr>
        <sz val="9"/>
        <color theme="9" tint="-0.249977111117893"/>
        <rFont val="Calibri"/>
        <family val="2"/>
      </rPr>
      <t>)</t>
    </r>
  </si>
  <si>
    <r>
      <t>Empresas (</t>
    </r>
    <r>
      <rPr>
        <i/>
        <sz val="9"/>
        <color theme="9" tint="-0.249977111117893"/>
        <rFont val="Calibri"/>
        <family val="2"/>
      </rPr>
      <t>Unidades</t>
    </r>
    <r>
      <rPr>
        <sz val="9"/>
        <color theme="9" tint="-0.249977111117893"/>
        <rFont val="Calibri"/>
        <family val="2"/>
      </rPr>
      <t>)</t>
    </r>
  </si>
  <si>
    <r>
      <t>Viviendas y solares (</t>
    </r>
    <r>
      <rPr>
        <i/>
        <sz val="9"/>
        <color theme="9" tint="-0.249977111117893"/>
        <rFont val="Calibri"/>
        <family val="2"/>
      </rPr>
      <t>Unidades</t>
    </r>
    <r>
      <rPr>
        <sz val="9"/>
        <color theme="9" tint="-0.249977111117893"/>
        <rFont val="Calibri"/>
        <family val="2"/>
      </rPr>
      <t>)</t>
    </r>
  </si>
  <si>
    <r>
      <t>Vehículos (barcos, coches, camiones..) (</t>
    </r>
    <r>
      <rPr>
        <i/>
        <sz val="9"/>
        <color theme="9" tint="-0.249977111117893"/>
        <rFont val="Calibri"/>
        <family val="2"/>
      </rPr>
      <t>Unidades</t>
    </r>
    <r>
      <rPr>
        <sz val="9"/>
        <color theme="9" tint="-0.249977111117893"/>
        <rFont val="Calibri"/>
        <family val="2"/>
      </rPr>
      <t>)</t>
    </r>
  </si>
  <si>
    <r>
      <t xml:space="preserve">Sustancias psicotrópicas (cannabis, cocaína...) </t>
    </r>
    <r>
      <rPr>
        <i/>
        <sz val="9"/>
        <color theme="9" tint="-0.249977111117893"/>
        <rFont val="Calibri"/>
        <family val="2"/>
      </rPr>
      <t>(Kgs.)</t>
    </r>
  </si>
  <si>
    <r>
      <t>Sustancias médicas y adulterantes (</t>
    </r>
    <r>
      <rPr>
        <i/>
        <sz val="9"/>
        <color theme="9" tint="-0.249977111117893"/>
        <rFont val="Calibri"/>
        <family val="2"/>
      </rPr>
      <t>Kgs</t>
    </r>
    <r>
      <rPr>
        <sz val="9"/>
        <color theme="9" tint="-0.249977111117893"/>
        <rFont val="Calibri"/>
        <family val="2"/>
      </rPr>
      <t>.)</t>
    </r>
  </si>
  <si>
    <r>
      <t>Sustancias químicas (</t>
    </r>
    <r>
      <rPr>
        <i/>
        <sz val="9"/>
        <color theme="9" tint="-0.249977111117893"/>
        <rFont val="Calibri"/>
        <family val="2"/>
      </rPr>
      <t>Kgs.</t>
    </r>
    <r>
      <rPr>
        <sz val="9"/>
        <color theme="9" tint="-0.249977111117893"/>
        <rFont val="Calibri"/>
        <family val="2"/>
      </rPr>
      <t>)</t>
    </r>
  </si>
  <si>
    <r>
      <t>Electrónica, informática y telefonía (</t>
    </r>
    <r>
      <rPr>
        <i/>
        <sz val="9"/>
        <color theme="9" tint="-0.249977111117893"/>
        <rFont val="Calibri"/>
        <family val="2"/>
      </rPr>
      <t>Unidades</t>
    </r>
    <r>
      <rPr>
        <sz val="9"/>
        <color theme="9" tint="-0.249977111117893"/>
        <rFont val="Calibri"/>
        <family val="2"/>
      </rPr>
      <t>)</t>
    </r>
  </si>
  <si>
    <r>
      <t>Herramientas, instrumentos de medida o falsificación y piezas de recambio (</t>
    </r>
    <r>
      <rPr>
        <i/>
        <sz val="9"/>
        <color theme="9" tint="-0.249977111117893"/>
        <rFont val="Calibri"/>
        <family val="2"/>
      </rPr>
      <t>Unidades</t>
    </r>
    <r>
      <rPr>
        <sz val="9"/>
        <color theme="9" tint="-0.249977111117893"/>
        <rFont val="Calibri"/>
        <family val="2"/>
      </rPr>
      <t>)</t>
    </r>
  </si>
  <si>
    <r>
      <t>Objetos falsificados (</t>
    </r>
    <r>
      <rPr>
        <i/>
        <sz val="9"/>
        <color theme="9" tint="-0.249977111117893"/>
        <rFont val="Calibri"/>
        <family val="2"/>
      </rPr>
      <t>Unidades</t>
    </r>
    <r>
      <rPr>
        <sz val="9"/>
        <color theme="9" tint="-0.249977111117893"/>
        <rFont val="Calibri"/>
        <family val="2"/>
      </rPr>
      <t>)</t>
    </r>
  </si>
  <si>
    <r>
      <t>Documentos de identidad y pasaportes (</t>
    </r>
    <r>
      <rPr>
        <i/>
        <sz val="9"/>
        <color theme="9" tint="-0.249977111117893"/>
        <rFont val="Calibri"/>
        <family val="2"/>
      </rPr>
      <t>Unidades</t>
    </r>
    <r>
      <rPr>
        <sz val="9"/>
        <color theme="9" tint="-0.249977111117893"/>
        <rFont val="Calibri"/>
        <family val="2"/>
      </rPr>
      <t>)</t>
    </r>
  </si>
  <si>
    <r>
      <t>Documentos falsos (</t>
    </r>
    <r>
      <rPr>
        <i/>
        <sz val="9"/>
        <color theme="9" tint="-0.249977111117893"/>
        <rFont val="Calibri"/>
        <family val="2"/>
      </rPr>
      <t>Unidades</t>
    </r>
    <r>
      <rPr>
        <sz val="9"/>
        <color theme="9" tint="-0.249977111117893"/>
        <rFont val="Calibri"/>
        <family val="2"/>
      </rPr>
      <t>)</t>
    </r>
  </si>
  <si>
    <r>
      <t>Otros documentos (</t>
    </r>
    <r>
      <rPr>
        <i/>
        <sz val="9"/>
        <color theme="9" tint="-0.249977111117893"/>
        <rFont val="Calibri"/>
        <family val="2"/>
      </rPr>
      <t>Unidades</t>
    </r>
    <r>
      <rPr>
        <sz val="9"/>
        <color theme="9" tint="-0.249977111117893"/>
        <rFont val="Calibri"/>
        <family val="2"/>
      </rPr>
      <t>)</t>
    </r>
  </si>
  <si>
    <r>
      <t>Tabaco (</t>
    </r>
    <r>
      <rPr>
        <i/>
        <sz val="9"/>
        <color theme="9" tint="-0.249977111117893"/>
        <rFont val="Calibri"/>
        <family val="2"/>
      </rPr>
      <t>Unidades</t>
    </r>
    <r>
      <rPr>
        <sz val="9"/>
        <color theme="9" tint="-0.249977111117893"/>
        <rFont val="Calibri"/>
        <family val="2"/>
      </rPr>
      <t>)</t>
    </r>
  </si>
  <si>
    <t>Empresas y sociedades mercantiles</t>
  </si>
  <si>
    <t>Cuentas corrientes y de valores</t>
  </si>
  <si>
    <t xml:space="preserve">Lingotes de oro </t>
  </si>
  <si>
    <t xml:space="preserve">Dinero en efectivo (€) </t>
  </si>
  <si>
    <t>Bitcoins</t>
  </si>
  <si>
    <t>Bienes inmuebles</t>
  </si>
  <si>
    <t>Fincas urbanas/rústicas</t>
  </si>
  <si>
    <t>Inmuebles/viviendas</t>
  </si>
  <si>
    <t>Garajes</t>
  </si>
  <si>
    <t>Amarres portuarios</t>
  </si>
  <si>
    <t>Vehículos y embarcaciones</t>
  </si>
  <si>
    <t>Motos acuáticas</t>
  </si>
  <si>
    <t>Avionetas (Helicópteros)</t>
  </si>
  <si>
    <t>Armas: pistolas, escopetas, rifles.</t>
  </si>
  <si>
    <t>Otras armas (armas blancas, arco, ballesta)</t>
  </si>
  <si>
    <t>Inhibidor de frecuencias</t>
  </si>
  <si>
    <t>Kilos de oro</t>
  </si>
  <si>
    <t>Kilos de plata</t>
  </si>
  <si>
    <t>Depósitos de gasoil</t>
  </si>
  <si>
    <t>Prendas de ropa</t>
  </si>
  <si>
    <r>
      <rPr>
        <b/>
        <sz val="9"/>
        <color theme="1"/>
        <rFont val="Calibri"/>
        <family val="2"/>
        <scheme val="minor"/>
      </rPr>
      <t>Notas:</t>
    </r>
    <r>
      <rPr>
        <sz val="9"/>
        <color theme="1"/>
        <rFont val="Calibri"/>
        <family val="2"/>
        <scheme val="minor"/>
      </rPr>
      <t>*Incluye el decomiso de 3.4 millones de USD y 4.5 millones de pesos colombianos.</t>
    </r>
  </si>
  <si>
    <t>11.389.277*</t>
  </si>
  <si>
    <t>Importe total en euros</t>
  </si>
  <si>
    <t>Aeronaves</t>
  </si>
  <si>
    <t>Joyas (unidades)</t>
  </si>
  <si>
    <t>Objetos</t>
  </si>
  <si>
    <t>Vehículos</t>
  </si>
  <si>
    <t xml:space="preserve">*Estos datos reflejan los datos contenidos en la última Memoria de fondos de bienes decomisados del Plan Nacional sobre Drogas, en el que algunas cifras han sido revisadas con respecto a la memoria previa. </t>
  </si>
  <si>
    <r>
      <t>*Estos datos reflejan los datos contenido</t>
    </r>
    <r>
      <rPr>
        <sz val="8"/>
        <color rgb="FF404040"/>
        <rFont val="Calibri"/>
        <family val="2"/>
        <scheme val="minor"/>
      </rPr>
      <t xml:space="preserve"> </t>
    </r>
    <r>
      <rPr>
        <i/>
        <sz val="8"/>
        <color rgb="FF404040"/>
        <rFont val="Calibri"/>
        <family val="2"/>
        <scheme val="minor"/>
      </rPr>
      <t xml:space="preserve">CENDOJs en la última Memoria de fondos de bienes decomisados del Plan Nacional sobre Drogas, en el que algunas cifras han sido revisadas con respecto a la memoria previa. </t>
    </r>
  </si>
  <si>
    <t>Iniciados</t>
  </si>
  <si>
    <t>Finalizados</t>
  </si>
  <si>
    <t>Reabiertos</t>
  </si>
  <si>
    <t>En proceso a 31 de diciembre</t>
  </si>
  <si>
    <t>Localización</t>
  </si>
  <si>
    <t>2016-2018</t>
  </si>
  <si>
    <t>Gestión</t>
  </si>
  <si>
    <t>Actuaciones de choque</t>
  </si>
  <si>
    <t xml:space="preserve">TOTAL </t>
  </si>
  <si>
    <t xml:space="preserve">Delitos cometidos en el seno de una organización criminal </t>
  </si>
  <si>
    <t>Contra el patrimonio y el orden socioeconómico</t>
  </si>
  <si>
    <t>Contra la Hacienda Pública y la Seguridad Social</t>
  </si>
  <si>
    <t>Contra la propiedad intelectual o industrial</t>
  </si>
  <si>
    <t>Contra la salud pública</t>
  </si>
  <si>
    <t>Contra los derechos de ciudadanos extranjeros</t>
  </si>
  <si>
    <t>Contra los derechos de los trabajadores</t>
  </si>
  <si>
    <t>Blanqueo de capitales</t>
  </si>
  <si>
    <t>Blanqueo del producto del delito</t>
  </si>
  <si>
    <t>0 </t>
  </si>
  <si>
    <t>Corrupción en los negocios</t>
  </si>
  <si>
    <t>Falsificación de documentos</t>
  </si>
  <si>
    <t xml:space="preserve">Falsificación de medios de pago                </t>
  </si>
  <si>
    <t> 0</t>
  </si>
  <si>
    <t>Malversación</t>
  </si>
  <si>
    <t>Receptación</t>
  </si>
  <si>
    <t>Robo con fuerza en las cosas</t>
  </si>
  <si>
    <t>Trata de seres humanos</t>
  </si>
  <si>
    <t>Delitos informáticos</t>
  </si>
  <si>
    <t>Delitos contra el medio ambiente</t>
  </si>
  <si>
    <t xml:space="preserve"> 0 </t>
  </si>
  <si>
    <t>Insolvencias punibles</t>
  </si>
  <si>
    <t>Prostitución, explotación sexual, contrabando de menores, abusos a menores</t>
  </si>
  <si>
    <t>Secuestro, detención ilegal y toma de rehenes</t>
  </si>
  <si>
    <t>Delitos de terrorismo</t>
  </si>
  <si>
    <t>Hasta 2018</t>
  </si>
  <si>
    <t>Expedientes iniciados</t>
  </si>
  <si>
    <t>Personas físicas investigadas</t>
  </si>
  <si>
    <t>Personas jurídicas investigadas</t>
  </si>
  <si>
    <t>Expedientes finalizados</t>
  </si>
  <si>
    <t>Bienes localizados</t>
  </si>
  <si>
    <t>Armas</t>
  </si>
  <si>
    <t>Productos financieros</t>
  </si>
  <si>
    <t>Sociedades</t>
  </si>
  <si>
    <t>Agricultura, ganadería, seres vivos</t>
  </si>
  <si>
    <t>Mercancía variada</t>
  </si>
  <si>
    <t>Salarios</t>
  </si>
  <si>
    <t>Prestación</t>
  </si>
  <si>
    <r>
      <t xml:space="preserve">Fuente: </t>
    </r>
    <r>
      <rPr>
        <sz val="9"/>
        <color theme="1"/>
        <rFont val="Calibri"/>
        <family val="2"/>
      </rPr>
      <t>O.R.G.A.</t>
    </r>
  </si>
  <si>
    <t>Saldo en cuenta de depósitos y consignaciones</t>
  </si>
  <si>
    <t>Ingresos O.R.G.A. (solo en euros)</t>
  </si>
  <si>
    <t>Ingresos por venta</t>
  </si>
  <si>
    <t>Depósito subasta</t>
  </si>
  <si>
    <t>Efectivo embargado o incautado (solo euros)</t>
  </si>
  <si>
    <t>Destrucción/tratamiento de residuos</t>
  </si>
  <si>
    <t>Intereses</t>
  </si>
  <si>
    <t>Ingreso de títulos</t>
  </si>
  <si>
    <t>Ingresos indebidos</t>
  </si>
  <si>
    <t>Regularización con juzgados</t>
  </si>
  <si>
    <t>Reparto de dinero decomisado en terceros Estados</t>
  </si>
  <si>
    <t>Ingresos por venta y depósito de subasta </t>
  </si>
  <si>
    <t>Agricultura, ganadería y otros animales</t>
  </si>
  <si>
    <t>Alimentos</t>
  </si>
  <si>
    <t>Arte, antigüedades y colección</t>
  </si>
  <si>
    <t>Electrodomésticos</t>
  </si>
  <si>
    <t>Electrónica</t>
  </si>
  <si>
    <t>Fotografía</t>
  </si>
  <si>
    <t>Joyería y relojería</t>
  </si>
  <si>
    <t>Maquinaria</t>
  </si>
  <si>
    <t>Materias primas y residuos</t>
  </si>
  <si>
    <t>Muebles</t>
  </si>
  <si>
    <t>Telefonía</t>
  </si>
  <si>
    <t>Textil y calzado</t>
  </si>
  <si>
    <t>Contrato mercancía variada y material electrónico</t>
  </si>
  <si>
    <t>Contrato obras de arte y joyas</t>
  </si>
  <si>
    <t>Otras ventas por lotes</t>
  </si>
  <si>
    <t>Cuentas</t>
  </si>
  <si>
    <r>
      <t>108.150</t>
    </r>
    <r>
      <rPr>
        <sz val="8"/>
        <color indexed="8"/>
        <rFont val="Times New Roman"/>
        <family val="1"/>
      </rPr>
      <t>  </t>
    </r>
  </si>
  <si>
    <r>
      <rPr>
        <b/>
        <u/>
        <sz val="9"/>
        <color theme="1"/>
        <rFont val="Calibri"/>
        <family val="2"/>
        <scheme val="minor"/>
      </rPr>
      <t>Fuente:</t>
    </r>
    <r>
      <rPr>
        <sz val="9"/>
        <color theme="1"/>
        <rFont val="Calibri"/>
        <family val="2"/>
        <scheme val="minor"/>
      </rPr>
      <t xml:space="preserve"> Policía y Guardia Civil</t>
    </r>
  </si>
  <si>
    <r>
      <rPr>
        <b/>
        <u/>
        <sz val="9"/>
        <color rgb="FF000000"/>
        <rFont val="Calibri"/>
        <family val="2"/>
        <scheme val="minor"/>
      </rPr>
      <t>Fuente</t>
    </r>
    <r>
      <rPr>
        <u/>
        <sz val="9"/>
        <color rgb="FF000000"/>
        <rFont val="Calibri"/>
        <family val="2"/>
        <scheme val="minor"/>
      </rPr>
      <t xml:space="preserve">: </t>
    </r>
    <r>
      <rPr>
        <sz val="9"/>
        <color rgb="FF000000"/>
        <rFont val="Calibri"/>
        <family val="2"/>
        <scheme val="minor"/>
      </rPr>
      <t>SGICMC</t>
    </r>
  </si>
  <si>
    <r>
      <rPr>
        <b/>
        <u/>
        <sz val="9"/>
        <color theme="1"/>
        <rFont val="Calibri"/>
        <family val="2"/>
        <scheme val="minor"/>
      </rPr>
      <t>Notas:</t>
    </r>
    <r>
      <rPr>
        <sz val="9"/>
        <color theme="1"/>
        <rFont val="Calibri"/>
        <family val="2"/>
        <scheme val="minor"/>
      </rPr>
      <t xml:space="preserve">
*Constituyen 'fondos' los activos y beneficios financieros de cualquier naturaleza, tal y como se definen en los reglamentos de la UE que resulten de aplicación.
En la tabla se incluye el importe total de los fondos congelados, tanto en aplicación de las resoluciones del Consejo de Seguridad de las NN.UU. como de los reglamentos de la UE por los que se imponen medidas restrictivas.
**Autorizaciones de liberación o puesta a disposición de fondos emitidas por la Subdirección General de Inspección y Control de Movimientos de Capitales de conformidad con lo dispuesto en el artículo 49 del Real Decreto 304/2014, de 5 de mayo, por el que se aprueba el Reglamento de la Ley 10/2010, de 28 de abril, en aquellos supuestos previstos en los reglamentos europeos que resulten de aplicación.</t>
    </r>
  </si>
  <si>
    <t>RECIBIDAS</t>
  </si>
  <si>
    <t>Ejecutadas (a septiembre 2019)</t>
  </si>
  <si>
    <t>% ejecutadas (a septiembre 2019)</t>
  </si>
  <si>
    <t>FORMULADAS</t>
  </si>
  <si>
    <t>Fiscalía Audiencia Nacional</t>
  </si>
  <si>
    <t>Fuente: Ministerio de Justicia</t>
  </si>
  <si>
    <r>
      <rPr>
        <b/>
        <sz val="9"/>
        <color theme="1"/>
        <rFont val="Calibri"/>
        <family val="2"/>
        <scheme val="minor"/>
      </rPr>
      <t>Fuente:</t>
    </r>
    <r>
      <rPr>
        <sz val="9"/>
        <color theme="1"/>
        <rFont val="Calibri"/>
        <family val="2"/>
        <scheme val="minor"/>
      </rPr>
      <t xml:space="preserve"> Ministerio de Justicia</t>
    </r>
  </si>
  <si>
    <t>Concedidas</t>
  </si>
  <si>
    <t>Denegadas</t>
  </si>
  <si>
    <t xml:space="preserve">Pendientes de resolver </t>
  </si>
  <si>
    <t>Solicitudes de información recibidas*</t>
  </si>
  <si>
    <t xml:space="preserve">   *de las que se consideran incompletas</t>
  </si>
  <si>
    <t>Solicitudes de información enviadas</t>
  </si>
  <si>
    <t xml:space="preserve">* El Sepblac ha realizado una mejora metodológica en el proceso de extracción y tratamiento del dato, por lo que la información puede diferir de años anteriores, debido a agrupaciones de información más acordes, en aras de obtener más transparencia y aportar más simplicidad e información. </t>
  </si>
  <si>
    <t xml:space="preserve">Comunicaciones por indicio recibidas </t>
  </si>
  <si>
    <t xml:space="preserve">Comunicaciones por indicio enviadas </t>
  </si>
  <si>
    <r>
      <t>592</t>
    </r>
    <r>
      <rPr>
        <sz val="8"/>
        <color indexed="8"/>
        <rFont val="Times New Roman"/>
        <family val="1"/>
      </rPr>
      <t> </t>
    </r>
  </si>
  <si>
    <t>*El Sepblac ha realizado una mejora metodológica en el proceso de extracción y tratamiento del dato, por lo que la información puede diferir de años anteriores, debido a agrupaciones de información más acordes, en aras de obtener más transparencia y aportar más simplicidad e información.</t>
  </si>
  <si>
    <t xml:space="preserve">Envío de información a autoridades extranjeras relativa a Financiación de Terrorismo </t>
  </si>
  <si>
    <t xml:space="preserve">Solicitudes por autoridades españolas a autoridades extranjeras relativas a Financiación de Terrorismo </t>
  </si>
  <si>
    <r>
      <rPr>
        <b/>
        <sz val="9"/>
        <color theme="1"/>
        <rFont val="Calibri"/>
        <family val="2"/>
        <scheme val="minor"/>
      </rPr>
      <t>Fuente:</t>
    </r>
    <r>
      <rPr>
        <sz val="9"/>
        <color theme="1"/>
        <rFont val="Calibri"/>
        <family val="2"/>
        <scheme val="minor"/>
      </rPr>
      <t xml:space="preserve"> Secretaría de Estado de Seguridad</t>
    </r>
  </si>
  <si>
    <t>Solicitudes recibidas por ORA policial a petición de otros países</t>
  </si>
  <si>
    <t>Solicitudes cursadas por ORA policial a otros países</t>
  </si>
  <si>
    <t>Solicitudes cursadas por ORA policial a otros países a petición de Juzgados españoles</t>
  </si>
  <si>
    <t>Reino Unido</t>
  </si>
  <si>
    <t>Países Bajos</t>
  </si>
  <si>
    <t>Bélgica</t>
  </si>
  <si>
    <t>Francia</t>
  </si>
  <si>
    <t>Alemania</t>
  </si>
  <si>
    <t>Polonia</t>
  </si>
  <si>
    <t>Portugal</t>
  </si>
  <si>
    <t>Italia</t>
  </si>
  <si>
    <t>Letonia</t>
  </si>
  <si>
    <t>Lituania</t>
  </si>
  <si>
    <t>Suecia</t>
  </si>
  <si>
    <t>Argentina (RRAG)</t>
  </si>
  <si>
    <t>Colombia (RRAG)</t>
  </si>
  <si>
    <t>Otros países UE y RRAG</t>
  </si>
  <si>
    <t>Tráfico de drogas</t>
  </si>
  <si>
    <t>Falsificación</t>
  </si>
  <si>
    <t>Resto de delitos</t>
  </si>
  <si>
    <r>
      <rPr>
        <b/>
        <sz val="9"/>
        <color rgb="FF000000"/>
        <rFont val="Calibri"/>
        <family val="2"/>
      </rPr>
      <t>Fuente:</t>
    </r>
    <r>
      <rPr>
        <sz val="9"/>
        <color rgb="FF000000"/>
        <rFont val="Calibri"/>
        <family val="2"/>
      </rPr>
      <t xml:space="preserve"> CITCO</t>
    </r>
  </si>
  <si>
    <t>SEPBLAC</t>
  </si>
  <si>
    <t>BANCO DE ESPAÑA</t>
  </si>
  <si>
    <r>
      <t>3</t>
    </r>
    <r>
      <rPr>
        <sz val="8"/>
        <color indexed="8"/>
        <rFont val="Times New Roman"/>
        <family val="1"/>
      </rPr>
      <t> </t>
    </r>
  </si>
  <si>
    <t>CNMV</t>
  </si>
  <si>
    <t>D.G. SEGUROS</t>
  </si>
  <si>
    <t>Tipo de sujeto obligado </t>
  </si>
  <si>
    <t>Entidades de cambio de moneda extranjera</t>
  </si>
  <si>
    <t>Empresas de servicios de inversión y SGIIC</t>
  </si>
  <si>
    <t>Aseguradoras, corredores y EG Fondos de Pensiones</t>
  </si>
  <si>
    <t>Agencias inmobiliarias</t>
  </si>
  <si>
    <t>Casinos de juego, loterías y casinos on-line</t>
  </si>
  <si>
    <t>Auditores, contables y asesores fiscales</t>
  </si>
  <si>
    <t>Notarios y registradores</t>
  </si>
  <si>
    <t>Comercio de objetos de arte y antigüedades</t>
  </si>
  <si>
    <t>Prestadores de servicios societarios</t>
  </si>
  <si>
    <t>Transportes de fondos</t>
  </si>
  <si>
    <t>Intermediarios de préstamos</t>
  </si>
  <si>
    <t>BDE</t>
  </si>
  <si>
    <r>
      <t xml:space="preserve">Fuente: </t>
    </r>
    <r>
      <rPr>
        <sz val="9"/>
        <color rgb="FF000000"/>
        <rFont val="Calibri"/>
        <family val="2"/>
      </rPr>
      <t>Banco de España,  CNMV, DGSFP y SEPBLAC.</t>
    </r>
  </si>
  <si>
    <t xml:space="preserve">Nº de expedientes sancionadores </t>
  </si>
  <si>
    <t>Importe de las sanciones (€)</t>
  </si>
  <si>
    <t xml:space="preserve">Nº de requerimientos emitidos </t>
  </si>
  <si>
    <t>Instituciones financieras</t>
  </si>
  <si>
    <t>APNFDs</t>
  </si>
  <si>
    <t>Administradores</t>
  </si>
  <si>
    <r>
      <rPr>
        <b/>
        <sz val="9"/>
        <color theme="1"/>
        <rFont val="Calibri"/>
        <family val="2"/>
        <scheme val="minor"/>
      </rPr>
      <t>Fuente:</t>
    </r>
    <r>
      <rPr>
        <sz val="9"/>
        <color theme="1"/>
        <rFont val="Calibri"/>
        <family val="2"/>
        <scheme val="minor"/>
      </rPr>
      <t xml:space="preserve"> SGICMC</t>
    </r>
  </si>
  <si>
    <t>APNFD</t>
  </si>
  <si>
    <t>Obligaciones de diligencia debida</t>
  </si>
  <si>
    <t>Conservación de documentos</t>
  </si>
  <si>
    <t>Examen especial</t>
  </si>
  <si>
    <t>Obligación de comunicación</t>
  </si>
  <si>
    <t>Deber de abstención de ejecución</t>
  </si>
  <si>
    <t>Ausencia de contestación a requerimientos</t>
  </si>
  <si>
    <t>Órganos y/o procedimientos de control</t>
  </si>
  <si>
    <t>Formación en materia de ML/FT</t>
  </si>
  <si>
    <t xml:space="preserve">Ausencia de informe de experto externo </t>
  </si>
  <si>
    <t>Ausencia de manual de prevención de blanqueo</t>
  </si>
  <si>
    <t>Sanciones financieras internacionales</t>
  </si>
  <si>
    <t>Recursos del órgano de control interno</t>
  </si>
  <si>
    <t>No comunicación de propuesta de nombramiento de representante</t>
  </si>
  <si>
    <t xml:space="preserve">Informe de experto externo </t>
  </si>
  <si>
    <t>Medios humanos, materiales y técnicos</t>
  </si>
  <si>
    <t>Manual de prevención de blanqueo</t>
  </si>
  <si>
    <t>Nombramiento de representante</t>
  </si>
  <si>
    <t>Declaración FTF</t>
  </si>
  <si>
    <t>Incumplimientos en obligaciones de prevención de BC / FT</t>
  </si>
  <si>
    <t>Movimientos de efectivo interno, sin declaración S1, superior a 100.000€</t>
  </si>
  <si>
    <t xml:space="preserve">Movimiento de efectivo en frontera, sin declaración S1, superior a 10.000€ </t>
  </si>
  <si>
    <r>
      <t>Tipo de sanción</t>
    </r>
    <r>
      <rPr>
        <sz val="9"/>
        <color theme="9" tint="-0.249977111117893"/>
        <rFont val="Calibri"/>
        <family val="2"/>
      </rPr>
      <t>(€)</t>
    </r>
  </si>
  <si>
    <t>Consultas recibidas</t>
  </si>
  <si>
    <t>SEBPLAC</t>
  </si>
  <si>
    <t>Secretaría de la COPBLAC</t>
  </si>
  <si>
    <t>Comunicante</t>
  </si>
  <si>
    <t>Actuaciones de medios pago</t>
  </si>
  <si>
    <r>
      <t>2.427</t>
    </r>
    <r>
      <rPr>
        <sz val="8"/>
        <color indexed="8"/>
        <rFont val="Times New Roman"/>
        <family val="1"/>
      </rPr>
      <t> </t>
    </r>
  </si>
  <si>
    <t> Tipología de procedimiento de autorización</t>
  </si>
  <si>
    <t>Informes previos a la creación de entidades financieras</t>
  </si>
  <si>
    <t>207*</t>
  </si>
  <si>
    <t>123*</t>
  </si>
  <si>
    <t>Informes sobre valoración de participaciones significativas</t>
  </si>
  <si>
    <t>Informes sobre modificaciones estructurales</t>
  </si>
  <si>
    <t>Informes sobre modificaciones de estatutos</t>
  </si>
  <si>
    <t>Informes sobre registro proveedores servicios cambio moneda virtual por fiduciaria y custodia monederos</t>
  </si>
  <si>
    <t>Banco de España</t>
  </si>
  <si>
    <t>101*</t>
  </si>
  <si>
    <t>79*</t>
  </si>
  <si>
    <t>Comisión Nacional del Mercado de Valores</t>
  </si>
  <si>
    <t xml:space="preserve">D.G del Tesoro y Política Financiera </t>
  </si>
  <si>
    <t xml:space="preserve">D.G. Seguros y Fondos de Pensiones </t>
  </si>
  <si>
    <t>Dirección General de Ordenación del Juego</t>
  </si>
  <si>
    <t>Secretaría General de Hacienda</t>
  </si>
  <si>
    <t>Tabla 72</t>
  </si>
  <si>
    <t>D.G. Seguros y Fondos de Pensiones</t>
  </si>
  <si>
    <t>D.G del Tesoro y Política Financiera</t>
  </si>
  <si>
    <t>D.G. de  Seguros y Fondos de Pensiones</t>
  </si>
  <si>
    <t>D.G. Tesoro y Política Financiera</t>
  </si>
  <si>
    <t>El Sepblac ha realizado una mejora metodológica en el proceso de extracción y tratamiento de la información, por lo que se ha la información según una nueva metodología, buscando una mayor simplicidad y claridad en los conceptos, por lo que pueden diferir de los de años anteriores.</t>
  </si>
  <si>
    <r>
      <rPr>
        <b/>
        <sz val="8"/>
        <color theme="1"/>
        <rFont val="Calibri"/>
        <family val="2"/>
        <scheme val="minor"/>
      </rPr>
      <t xml:space="preserve">Fuente: </t>
    </r>
    <r>
      <rPr>
        <sz val="8"/>
        <color theme="1"/>
        <rFont val="Calibri"/>
        <family val="2"/>
        <scheme val="minor"/>
      </rPr>
      <t>SEPBLAC</t>
    </r>
  </si>
  <si>
    <t>Investigaciones blanqueo de capitales iniciadas por informes del SEPBLAC</t>
  </si>
  <si>
    <t>Investigaciones por delito precedente iniciadas por informes del SEPBLAC</t>
  </si>
  <si>
    <t>Informes solicitados a SEPBLAC para incorporar a investigaciones en curso (por blanqueo o por delito precedente)</t>
  </si>
  <si>
    <t>Investigaciones en marcha que han incorporado informes del SEPBLAC (por blanqueo o por delito precedente)</t>
  </si>
  <si>
    <t xml:space="preserve">Investigaciones policiales por blanqueo </t>
  </si>
  <si>
    <t>Investigaciones por blanqueo junto a otras tipologías</t>
  </si>
  <si>
    <t>Investigaciones por blanqueo junto a tráfico de drogas</t>
  </si>
  <si>
    <t>Investigaciones por tráfico de drogas</t>
  </si>
  <si>
    <t>Investigaciones por otros delitos: fraude fiscal, estafa, falsedad  contable, falsificación de moneda</t>
  </si>
  <si>
    <t>Nº informes de inteligencia financiera recibidos por cuerpos policiales sobre blanqueo o delitos precedentes</t>
  </si>
  <si>
    <t>Investigaciones policiales con resultados vinculados a los informes del SEPBLAC</t>
  </si>
  <si>
    <t>Nº de detenidos en operaciones policiales vinculadas a informes del SEPBLAC</t>
  </si>
  <si>
    <r>
      <t>11.874</t>
    </r>
    <r>
      <rPr>
        <sz val="8"/>
        <color indexed="8"/>
        <rFont val="Times New Roman"/>
        <family val="1"/>
      </rPr>
      <t> </t>
    </r>
  </si>
  <si>
    <t>Investigaciones por FT-CP judicializadas derivadas de informes SEPBLAC</t>
  </si>
  <si>
    <r>
      <t>2</t>
    </r>
    <r>
      <rPr>
        <sz val="8"/>
        <color indexed="8"/>
        <rFont val="Times New Roman"/>
        <family val="1"/>
      </rPr>
      <t> </t>
    </r>
  </si>
  <si>
    <t>Investigaciones policiales por FT con informes SEPBLAC</t>
  </si>
  <si>
    <t>Investigaciones policiales sobre contra-proliferación con informes SEPBLAC</t>
  </si>
  <si>
    <r>
      <rPr>
        <b/>
        <sz val="8"/>
        <color theme="1"/>
        <rFont val="Calibri"/>
        <family val="2"/>
        <scheme val="minor"/>
      </rPr>
      <t xml:space="preserve">Fuente: </t>
    </r>
    <r>
      <rPr>
        <sz val="8"/>
        <color theme="1"/>
        <rFont val="Calibri"/>
        <family val="2"/>
        <scheme val="minor"/>
      </rPr>
      <t>Policía y Guardia Civil</t>
    </r>
  </si>
  <si>
    <t>Solicitudes por Sujetos obligados</t>
  </si>
  <si>
    <t>Solicitudes por autoridades públicas</t>
  </si>
  <si>
    <t>Solicitudes hechas por la unidad de Análisis del OCP del Consejo del Notariado</t>
  </si>
  <si>
    <t>Entidades Financieras y otros sujetos obligados</t>
  </si>
  <si>
    <t> SEPBLAC</t>
  </si>
  <si>
    <t> Policía/Guardia Civil/ORGA</t>
  </si>
  <si>
    <t> Fiscalía</t>
  </si>
  <si>
    <t> AEAT</t>
  </si>
  <si>
    <t xml:space="preserve"> Otras instituciones </t>
  </si>
  <si>
    <t xml:space="preserve">Registradores/CORPME                                             </t>
  </si>
  <si>
    <t xml:space="preserve">Entidades Financieras y otros sujetos obligados                                                     </t>
  </si>
  <si>
    <t xml:space="preserve">Sepblac/BdE                            </t>
  </si>
  <si>
    <t xml:space="preserve">Policía/Guardia Civil/ORGA                                    </t>
  </si>
  <si>
    <t xml:space="preserve">Fiscalía                                                                   </t>
  </si>
  <si>
    <t xml:space="preserve">AEAT y otras Administraciones                                                         </t>
  </si>
  <si>
    <t xml:space="preserve">Otras instituciones                                           </t>
  </si>
  <si>
    <r>
      <rPr>
        <b/>
        <sz val="9"/>
        <color rgb="FF000000"/>
        <rFont val="Calibri"/>
        <family val="2"/>
        <scheme val="minor"/>
      </rPr>
      <t xml:space="preserve">Fuente: </t>
    </r>
    <r>
      <rPr>
        <sz val="9"/>
        <color rgb="FF000000"/>
        <rFont val="Calibri"/>
        <family val="2"/>
        <scheme val="minor"/>
      </rPr>
      <t>CRAB</t>
    </r>
  </si>
  <si>
    <r>
      <rPr>
        <b/>
        <sz val="9"/>
        <color theme="1"/>
        <rFont val="Calibri"/>
        <family val="2"/>
        <scheme val="minor"/>
      </rPr>
      <t>Fuente:</t>
    </r>
    <r>
      <rPr>
        <sz val="9"/>
        <color theme="1"/>
        <rFont val="Calibri"/>
        <family val="2"/>
        <scheme val="minor"/>
      </rPr>
      <t xml:space="preserve"> OCP Notariado</t>
    </r>
  </si>
  <si>
    <t>Congelaciones de fondos y autorizaciones emitidas en aplicación de las sanciones financieras internacionales en España</t>
  </si>
  <si>
    <t xml:space="preserve">NOTA: Número de tabla vinculadas a la hoja que contiene la información correspodiente. </t>
  </si>
  <si>
    <t>Inspecciones in situ realizadas por Sepblac por  tipo de sujetos obligados</t>
  </si>
  <si>
    <r>
      <t>Movimientos de medios de pago por territorio nacional (con declaración)</t>
    </r>
    <r>
      <rPr>
        <sz val="10"/>
        <color theme="9" tint="-0.249977111117893"/>
        <rFont val="Calibri"/>
        <family val="2"/>
        <scheme val="minor"/>
      </rPr>
      <t xml:space="preserve"> </t>
    </r>
  </si>
  <si>
    <t>Delitos e infracciones fiscales</t>
  </si>
  <si>
    <t>Tráfico ilícito de estupefacientes y sustancias psicotrópicas</t>
  </si>
  <si>
    <t>Tráfico de seres humanos</t>
  </si>
  <si>
    <t>Contrabando</t>
  </si>
  <si>
    <t>Falsificación y piratería de productos</t>
  </si>
  <si>
    <t>Secuestro, detención ilegal, toma de rehenes y extorsión</t>
  </si>
  <si>
    <r>
      <t>Fuente</t>
    </r>
    <r>
      <rPr>
        <sz val="8"/>
        <color theme="1"/>
        <rFont val="Calibri"/>
        <family val="2"/>
        <scheme val="minor"/>
      </rPr>
      <t>: Banco de España, CNMV,DGSFP.</t>
    </r>
  </si>
  <si>
    <r>
      <t xml:space="preserve">Fuente: </t>
    </r>
    <r>
      <rPr>
        <sz val="8"/>
        <color theme="1"/>
        <rFont val="Calibri"/>
        <family val="2"/>
        <scheme val="minor"/>
      </rPr>
      <t>Banco de España, CNMV,DGSFP.</t>
    </r>
  </si>
  <si>
    <t>TABLA 1.- Distribución de sujetos obligados financieros a 31 de diciembre de 2023</t>
  </si>
  <si>
    <t>TABLA 2.- Importancia económica de los sujetos obligados financieros a 31 de diciembre de 2023</t>
  </si>
  <si>
    <t>TABLA 3.- Distribución de sujetos obligados no financieros a 31 de diciembre de 2023</t>
  </si>
  <si>
    <t>TABLA 4.- Importancia económica de los sujetos obligados no financieros a 31 de diciembre de 2023</t>
  </si>
  <si>
    <r>
      <t>Gestoras de fondos de pensiones</t>
    </r>
    <r>
      <rPr>
        <vertAlign val="superscript"/>
        <sz val="10"/>
        <color rgb="FF000000"/>
        <rFont val="Calibri"/>
        <family val="2"/>
        <scheme val="minor"/>
      </rPr>
      <t xml:space="preserve"> (1)</t>
    </r>
  </si>
  <si>
    <r>
      <t>Gestoras de inversión colectiva</t>
    </r>
    <r>
      <rPr>
        <vertAlign val="superscript"/>
        <sz val="10"/>
        <color indexed="8"/>
        <rFont val="Calibri"/>
        <family val="2"/>
        <scheme val="minor"/>
      </rPr>
      <t xml:space="preserve"> </t>
    </r>
  </si>
  <si>
    <t xml:space="preserve">Gestoras de capital riesgo </t>
  </si>
  <si>
    <r>
      <t>Aseguradoras vida e inversión</t>
    </r>
    <r>
      <rPr>
        <vertAlign val="superscript"/>
        <sz val="10"/>
        <color rgb="FF000000"/>
        <rFont val="Calibri"/>
        <family val="2"/>
        <scheme val="minor"/>
      </rPr>
      <t xml:space="preserve"> (1)</t>
    </r>
  </si>
  <si>
    <r>
      <t>Gestoras de fondos de pensiones</t>
    </r>
    <r>
      <rPr>
        <vertAlign val="superscript"/>
        <sz val="10"/>
        <color rgb="FF000000"/>
        <rFont val="Calibri"/>
        <family val="2"/>
        <scheme val="minor"/>
      </rPr>
      <t xml:space="preserve"> (2)</t>
    </r>
  </si>
  <si>
    <r>
      <t xml:space="preserve">Casinos </t>
    </r>
    <r>
      <rPr>
        <vertAlign val="superscript"/>
        <sz val="10"/>
        <color rgb="FF000000"/>
        <rFont val="Calibri"/>
        <family val="2"/>
        <scheme val="minor"/>
      </rPr>
      <t>(1)</t>
    </r>
  </si>
  <si>
    <r>
      <rPr>
        <vertAlign val="superscript"/>
        <sz val="9"/>
        <color theme="1"/>
        <rFont val="Calibri"/>
        <family val="2"/>
        <scheme val="minor"/>
      </rPr>
      <t>(1)</t>
    </r>
    <r>
      <rPr>
        <sz val="9"/>
        <color theme="1"/>
        <rFont val="Calibri"/>
        <family val="2"/>
        <scheme val="minor"/>
      </rPr>
      <t xml:space="preserve"> 31 Entidades gestoras puras y 23 entidades aseguradoras vida con autorización como gestoras de fondos de pensiones</t>
    </r>
  </si>
  <si>
    <r>
      <rPr>
        <vertAlign val="superscript"/>
        <sz val="9"/>
        <color theme="1"/>
        <rFont val="Calibri"/>
        <family val="2"/>
        <scheme val="minor"/>
      </rPr>
      <t>(1)</t>
    </r>
    <r>
      <rPr>
        <sz val="9"/>
        <color theme="1"/>
        <rFont val="Calibri"/>
        <family val="2"/>
        <scheme val="minor"/>
      </rPr>
      <t xml:space="preserve"> Datos de la Ordenación General del Juego</t>
    </r>
  </si>
  <si>
    <t>nd</t>
  </si>
  <si>
    <t>Casinos(1)</t>
  </si>
  <si>
    <r>
      <rPr>
        <vertAlign val="superscript"/>
        <sz val="9"/>
        <color rgb="FF000000"/>
        <rFont val="Calibri"/>
        <family val="2"/>
        <scheme val="minor"/>
      </rPr>
      <t>(1)</t>
    </r>
    <r>
      <rPr>
        <sz val="9"/>
        <color rgb="FF000000"/>
        <rFont val="Calibri"/>
        <family val="2"/>
        <scheme val="minor"/>
      </rPr>
      <t xml:space="preserve"> Datos de la Ordenación General del Juego. Cifra relativa a los ingresos brutos GGR</t>
    </r>
  </si>
  <si>
    <r>
      <rPr>
        <vertAlign val="superscript"/>
        <sz val="8"/>
        <color theme="1"/>
        <rFont val="Calibri"/>
        <family val="2"/>
        <scheme val="minor"/>
      </rPr>
      <t>(1)</t>
    </r>
    <r>
      <rPr>
        <sz val="8"/>
        <color theme="1"/>
        <rFont val="Calibri"/>
        <family val="2"/>
        <scheme val="minor"/>
      </rPr>
      <t xml:space="preserve"> Datos económicos solo de las entidades aseguradoras españolas. De sucursales no están disponibles. Inlcuye: Inversiones+Inversiones UL+Prestamos+Importes de Reaseguro+Depositos de Reaseguro+Creditos por operaciones de seguro+Creditos por operaciones de reaseguro.
</t>
    </r>
    <r>
      <rPr>
        <vertAlign val="superscript"/>
        <sz val="8"/>
        <color theme="1"/>
        <rFont val="Calibri"/>
        <family val="2"/>
        <scheme val="minor"/>
      </rPr>
      <t>(2)</t>
    </r>
    <r>
      <rPr>
        <sz val="8"/>
        <color theme="1"/>
        <rFont val="Calibri"/>
        <family val="2"/>
        <scheme val="minor"/>
      </rPr>
      <t xml:space="preserve"> De las 54 gestoras con actividad solo 31 son gestoras puras que contabilizan 507MM€, el resto (23 entidades aseguradoras de vida con autorización de gestoras) se computan dentro del Balance de su correspondiente entidad aseguradora</t>
    </r>
  </si>
  <si>
    <r>
      <rPr>
        <b/>
        <sz val="9"/>
        <color rgb="FF000000"/>
        <rFont val="Calibri"/>
        <family val="2"/>
        <scheme val="minor"/>
      </rPr>
      <t>Fuente</t>
    </r>
    <r>
      <rPr>
        <sz val="9"/>
        <color rgb="FF000000"/>
        <rFont val="Calibri"/>
        <family val="2"/>
        <scheme val="minor"/>
      </rPr>
      <t>: Plan Nacional de Drogas 2023</t>
    </r>
  </si>
  <si>
    <t>Chantaje y extorsión</t>
  </si>
  <si>
    <t>Delitos de ayuda a la entrada y a la estancia irregulares</t>
  </si>
  <si>
    <t>Homicidio y lesiones graves</t>
  </si>
  <si>
    <t>Tráfico ilícito de armas, municiones y explosivos</t>
  </si>
  <si>
    <t>4 BITCOIN</t>
  </si>
  <si>
    <t>Valor total de los fondos u otros activos inmovilizados, desglosados por tipos (€)**</t>
  </si>
  <si>
    <t>Desglose por tipo de activo</t>
  </si>
  <si>
    <t>Depósitos en instituciones financieras</t>
  </si>
  <si>
    <t>Valores negociables</t>
  </si>
  <si>
    <t>Barcos</t>
  </si>
  <si>
    <t>Recursos humanos asignados a las autoridades competentes para la aplicación y el cumplimiento de sanciones financieras específicas***</t>
  </si>
  <si>
    <t>4 personas con dedicación a tiempo parcial</t>
  </si>
  <si>
    <t>6 personas con dedicación a tiempo parcial</t>
  </si>
  <si>
    <t>0</t>
  </si>
  <si>
    <t>5</t>
  </si>
  <si>
    <t>Provedores de Servicios de Criptoactivos</t>
  </si>
  <si>
    <t>Sucursales y filiales</t>
  </si>
  <si>
    <t>70</t>
  </si>
  <si>
    <t>TABLA 9.- Distribución de CI recibidas de sujetos obligados no financieros, según tipo de sujeto obligado</t>
  </si>
  <si>
    <t>Nº autorizaciones</t>
  </si>
  <si>
    <t>Importe total (otra divisa)</t>
  </si>
  <si>
    <t>400.000 GBP</t>
  </si>
  <si>
    <r>
      <rPr>
        <b/>
        <u/>
        <sz val="9"/>
        <color theme="1"/>
        <rFont val="Calibri"/>
        <family val="2"/>
        <scheme val="minor"/>
      </rPr>
      <t>Notas:</t>
    </r>
    <r>
      <rPr>
        <sz val="9"/>
        <color theme="1"/>
        <rFont val="Calibri"/>
        <family val="2"/>
        <scheme val="minor"/>
      </rPr>
      <t xml:space="preserve">
*Autorizaciones de liberación o puesta a disposición de fondos emitidas por la Subdirección General de Inspección y Control de Movimientos de Capitales de conformidad con lo dispuesto en el artículo 49 del Real Decreto 304/2014, de 5 de mayo, por el que se aprueba el Reglamento de la Ley 10/2010, de 28 de abril, en aquellos supuestos previstos en los reglamentos europeos que resulten de aplicación.</t>
    </r>
  </si>
  <si>
    <t>OEDEs</t>
  </si>
  <si>
    <t>Expedientes de extradición pasiva</t>
  </si>
  <si>
    <t>Fuente: Memoria General del Estado 2024</t>
  </si>
  <si>
    <t xml:space="preserve">* Las cifras indicadas han sido modificadas en base al proceso de mejora metodológica llevado a cabo por el Sepblac, no coincidiendo íntegramente con las Estadísticas 2018-2021 publicadas. </t>
  </si>
  <si>
    <t>República Checa</t>
  </si>
  <si>
    <t>Rumanía</t>
  </si>
  <si>
    <t>Austria</t>
  </si>
  <si>
    <t>Hungria</t>
  </si>
  <si>
    <t>Dinamarca</t>
  </si>
  <si>
    <t xml:space="preserve">--- </t>
  </si>
  <si>
    <t>Bulgaria</t>
  </si>
  <si>
    <t>Chipre</t>
  </si>
  <si>
    <t>Hungría</t>
  </si>
  <si>
    <t>Rumania</t>
  </si>
  <si>
    <t>Banda organizada</t>
  </si>
  <si>
    <t>2023**</t>
  </si>
  <si>
    <t>Contrabanado</t>
  </si>
  <si>
    <t>2021*</t>
  </si>
  <si>
    <t xml:space="preserve">Financiación del terrorismo </t>
  </si>
  <si>
    <t xml:space="preserve">Adoctrinamiento terrorista </t>
  </si>
  <si>
    <t>Vehículos terrestres</t>
  </si>
  <si>
    <t>TABLA 10.Desglose del importe de las transacciones (en millones de €) de las comunicaciones por indicio recibidas según tipo de sujeto obligado</t>
  </si>
  <si>
    <t>Importe de las transacciones (en millones de €) de las comunicaciones por indicio recibidas</t>
  </si>
  <si>
    <t>TABLA 11.-Evolución del número de CI recibidas por otros organismos</t>
  </si>
  <si>
    <t>TABLA 12.-Evolución anual de CI analizadas, según delito precedente</t>
  </si>
  <si>
    <t>TABLA 13.-Distribución de CI difundidas según destino y año</t>
  </si>
  <si>
    <t>TABLA 14.-CI analizadas y archivadas en Sepblac</t>
  </si>
  <si>
    <t xml:space="preserve">Consultas al FTF realizadas por autoridad competente </t>
  </si>
  <si>
    <t>Sepblac</t>
  </si>
  <si>
    <t>Otras autoridades</t>
  </si>
  <si>
    <t>Agencia Estatal de Administración Tributaria</t>
  </si>
  <si>
    <t>Otras categorias delictivas</t>
  </si>
  <si>
    <t>18</t>
  </si>
  <si>
    <t>Camiones y otros vehiculos industriales</t>
  </si>
  <si>
    <t>43</t>
  </si>
  <si>
    <t>Joyeria</t>
  </si>
  <si>
    <t>No consta (*)</t>
  </si>
  <si>
    <r>
      <rPr>
        <b/>
        <sz val="9"/>
        <color rgb="FF000000"/>
        <rFont val="Calibri"/>
        <family val="2"/>
        <scheme val="minor"/>
      </rPr>
      <t>Fuente</t>
    </r>
    <r>
      <rPr>
        <sz val="9"/>
        <color rgb="FF000000"/>
        <rFont val="Calibri"/>
        <family val="2"/>
        <scheme val="minor"/>
      </rPr>
      <t>: CENDOJ</t>
    </r>
  </si>
  <si>
    <r>
      <rPr>
        <b/>
        <sz val="9"/>
        <color theme="1"/>
        <rFont val="Calibri"/>
        <family val="2"/>
      </rPr>
      <t>Notas</t>
    </r>
    <r>
      <rPr>
        <sz val="9"/>
        <color theme="1"/>
        <rFont val="Calibri"/>
        <family val="2"/>
      </rPr>
      <t xml:space="preserve">: La categoría “no consta” es transitoria por darse de alta un expediente sin tener aún información sobre los delitos a incluir.
No se incluyen los expedientes archivados por falta de competencia. En el año 2019, tampoco se incluyen los datos por actuaciones de choque. El número de delitos es superior al número de expedientes al contemplar los procesos judiciales más de un delito. 
</t>
    </r>
  </si>
  <si>
    <t>TABLA 15.- Movimientos de medios de pago por territorio nacional iguales o superiores a 100.000 €</t>
  </si>
  <si>
    <t>TABLA 16.- Entregas y retiradas de medios de pago en entidades obligadas</t>
  </si>
  <si>
    <t>TABLA 17.- Operaciones de efectivo sin reflejo en cuenta (Art. 27.1.a) y b) RD 304/2014)</t>
  </si>
  <si>
    <t xml:space="preserve">TABLA 18.- Operaciones realizadas por o con residentes en territorios o países designados, o que implican transferencias de fondos a o desde dichos territorios o países, por importe superior a 30.000 euros (Art. 27.1.c) RD 304/2014) </t>
  </si>
  <si>
    <t>TABLA 19.- Movimientos de efectivo en frontera superiores o iguales a 10.000 €</t>
  </si>
  <si>
    <t>TABLA 20.- Actas de intervención en frontera por importe superior o igual a 10.000 euros (sin declaración)</t>
  </si>
  <si>
    <t>TABLA 21.- Número de entidades que han realizado declaraciones mensuales al Sepblac, por tipo de sujetos obligados y año</t>
  </si>
  <si>
    <t>TABLA 22.- Número de declaraciones mensuales remitidas al Sepblac, por tipo de sujetos obligados y año</t>
  </si>
  <si>
    <t xml:space="preserve">TABLA 23.- Número de investigaciones por blanqueo </t>
  </si>
  <si>
    <t>TABLA 24.- Número de personas investigadas por blanqueo de capitales pertenecientes a crimen organizado</t>
  </si>
  <si>
    <t>TABLA 25.- Grupos organizados investigados por blanqueo de capitales pertenecientes a crimen organizado</t>
  </si>
  <si>
    <t>TABLA 26.- Número de personas detenidas por blanqueo de capitales pertenecientes a crimen organizado</t>
  </si>
  <si>
    <t>TABLA 27.- Número de investigaciones y de personas detenidas por financiación del terrorismo iniciadas anualmente</t>
  </si>
  <si>
    <t>TABLA 28.- Número de investigaciones judiciales por terrorismo</t>
  </si>
  <si>
    <t>TABLA 29.- Número de investigaciones judiciales sobre proliferación</t>
  </si>
  <si>
    <t>TABLA 30.- Número de sentencias judiciales por blanqueo emitidas anualmente</t>
  </si>
  <si>
    <t>TABLA 31.- Número de sentencias judiciales condenatorias y de personas condenadas por blanqueo, según órgano judicial y delito</t>
  </si>
  <si>
    <t>TABLA 32.-Duración de las condenas por blanqueo de capitales</t>
  </si>
  <si>
    <t>TABLA 33.-Multas impuestas en las condenas por blanqueo de capitales</t>
  </si>
  <si>
    <t>TABLA 34.-Delitos precedentes asociados a condenas de blanqueo de capitales</t>
  </si>
  <si>
    <t>TABLA 35.- Número de sentencias relacionadas con conductas de financiación del terrorismo</t>
  </si>
  <si>
    <t>TABLA 36.- Número de sentencias por terrorismo</t>
  </si>
  <si>
    <t>TABLA 37.- Duración de las condenas por terrorismo</t>
  </si>
  <si>
    <t>TABLA 38.- Delitos en condenas por financiación del terrorismo. Número de personas físicas condenadas</t>
  </si>
  <si>
    <t>TABLA 39.- Congelaciones e incautaciones por blanqueo</t>
  </si>
  <si>
    <t>TABLA 40.- Número de casos con incautaciones relativos a delitos precedentes</t>
  </si>
  <si>
    <t>TABLA 41.- Cantidades y bienes intervenidos por los cuerpos de seguridad</t>
  </si>
  <si>
    <t>TABLA 42.- Decomisos judiciales por delito de blanqueo en A. Nacional y A. Provinciales</t>
  </si>
  <si>
    <t>TABLA 43.- Cantidades líquidas decomisadas Plan Nacional de Drogas</t>
  </si>
  <si>
    <t>TABLA 44.- Bienes decomisados por delitos de tráfico de drogas*</t>
  </si>
  <si>
    <t>TABLA 45.-Ingresos por enajenación de bienes decomisados por delitos de tráfico de drogas*</t>
  </si>
  <si>
    <t>TABLA 46.- Expedientes gestionados por la O.R.G.A. en función del tipo de actividad</t>
  </si>
  <si>
    <t>TABLA 47.- Desglose de delitos en los expedientes tramitados por la O.R.G.A.</t>
  </si>
  <si>
    <t>TABLA 48.- Expedientes iniciados, localizados y bienes localizados por la O.R.G.A.</t>
  </si>
  <si>
    <t>TABLA 49.- Gestión de bienes e ingresos de la O.R.G.A. consignaciones</t>
  </si>
  <si>
    <t>TABLA 50.- Gestión de bienes e ingresos de la O.R.G.A. obtenidos por venta y subasta</t>
  </si>
  <si>
    <t>TABLA 51.- Congelaciones e incautaciones relacionadas con la financiación del terrorismo</t>
  </si>
  <si>
    <t>TABLA 52.- Aplicación de las sanciones financieras específicas</t>
  </si>
  <si>
    <t>TABLA 53.- Autorizaciones de liberación o puesta a disposición de fondos</t>
  </si>
  <si>
    <t>TABLA 54.- Comisiones rogatorias relativas a blanqueo de capitales recibidas por el Ministerio de Justicia</t>
  </si>
  <si>
    <t>TABLA 56.- Órdenes europeas de investigación recibidas por la Fiscalía de la Audiencia Nacional</t>
  </si>
  <si>
    <t>TABLA 57.- Solicitudes de extradiciones recibidas y formuladas</t>
  </si>
  <si>
    <t>TABLA 58.- OEDEs incoadas Fiscalia de la Audiencia Nacional</t>
  </si>
  <si>
    <t>TABLA 59.- OEDEs incoadas Fiscalia Especial Antidroga de la Audiencia Nacional</t>
  </si>
  <si>
    <t>TABLA 60.- Solicitudes formales de cooperación internacional formuladas o recibidas por el Sepblac*</t>
  </si>
  <si>
    <t>TABLA 61.- Intercambio de comunicaciones espontáneas entre Sepblac y otras Unidades de Inteligencia Financieras</t>
  </si>
  <si>
    <t xml:space="preserve">TABLA 62.- Colaboración policial internacional sobre financiación del terrorismo </t>
  </si>
  <si>
    <t>TABLA 63.- Solicitudes tramitadas por año y tipo</t>
  </si>
  <si>
    <t>TABLA 64.- Solicitudes recibidas por la O.R.A. procedente de países de la UE y del RRAG</t>
  </si>
  <si>
    <t>TABLA 65.- Solicitudes tramitadas por la O.R.A. a de países de la UE y del RRAG</t>
  </si>
  <si>
    <t>TABLA 66.- Desglose de solicitudes recibidas por O.R.A., según delito precedente</t>
  </si>
  <si>
    <t>TABLA 67.- Desglose de solicitudes enviadas por la O.R.A., según delito precedente</t>
  </si>
  <si>
    <t>Tabla 68. Inspecciones in situ de organismos supervisores</t>
  </si>
  <si>
    <t>Tabla 70. Otras actuaciones inspectoras en BC/FT de organismos supervisores</t>
  </si>
  <si>
    <t xml:space="preserve">Tabla 71.- Número de sanciones económicas en vía administrativa impuestas a los sujetos obligados </t>
  </si>
  <si>
    <t xml:space="preserve">Tabla 72.- Número de requerimientos en vía administrativa impuestas a los sujetos obligados </t>
  </si>
  <si>
    <t>Tabla 73.-Tipos de infracciones y número de sanciones impuestas en vía administrativa a los sujetos obligados</t>
  </si>
  <si>
    <t>Tabla 74.- Contenido de los requerimientos a los sujetos obligados</t>
  </si>
  <si>
    <t>Tabla 75.- Total cuantías de sanciones impuestas, en vía administrativa, por incumplimiento de obligaciones en materia de prevención de blanqueo de capitales</t>
  </si>
  <si>
    <t>Tabla 76.- Consultas recibidas y contestadas por el SEPBLAC y por la Secretaría de la Comisión de Prevención del Blanqueo de Capitales e Infracciones Monetarias</t>
  </si>
  <si>
    <t>Tabla 77.- Solicitudes de información procedentes de autoridades nacionales recibidas por Sepblac</t>
  </si>
  <si>
    <t>Tabla 89.-Desglose de solicitudes efectuadas a la BB.DD. de Titularidad Real del Notariado, según tipo de entidad solicitante</t>
  </si>
  <si>
    <t>Tabla 90. Desglose de solicitudes efectuadas al Registro de Titularidades Reales del Registro Mercantil</t>
  </si>
  <si>
    <r>
      <rPr>
        <b/>
        <sz val="9"/>
        <color theme="1"/>
        <rFont val="Calibri"/>
        <family val="2"/>
        <scheme val="minor"/>
      </rPr>
      <t>Fuente:</t>
    </r>
    <r>
      <rPr>
        <sz val="9"/>
        <color theme="1"/>
        <rFont val="Calibri"/>
        <family val="2"/>
        <scheme val="minor"/>
      </rPr>
      <t xml:space="preserve"> Sepblac</t>
    </r>
  </si>
  <si>
    <t>Tabla 91. Consultas al Fichero de Titularidades Financieras por autoridad competente</t>
  </si>
  <si>
    <t xml:space="preserve">Tabla 15. </t>
  </si>
  <si>
    <t>Tabla 16.</t>
  </si>
  <si>
    <t>Desglose del importe de las transacciones (en millones de €) de las comunicaciones por indicio recibidas según tipo de sujeto obligado</t>
  </si>
  <si>
    <t>Tabla 17.</t>
  </si>
  <si>
    <t>Tabla 18.</t>
  </si>
  <si>
    <t>Tabla 19.</t>
  </si>
  <si>
    <t>Tabla 21.</t>
  </si>
  <si>
    <t>Delitos en condenas por financiación del terrorismo. Número de personas físicas condenadas</t>
  </si>
  <si>
    <t>Duración de las condenas por terrorismo</t>
  </si>
  <si>
    <t>Autorizaciones de liberación o puesta a disposición de fondos</t>
  </si>
  <si>
    <t>Gestión de bienes e ingresos de la O.R.G.A.  Consignaciones</t>
  </si>
  <si>
    <t>Gestión de bienes e ingresos de la O.R.G.A. por venta y subasta</t>
  </si>
  <si>
    <t>OEDEs incoadas Fiscalia de la Audiencia Nacional</t>
  </si>
  <si>
    <t xml:space="preserve"> Solicitudes de extradiciones recibidas y formuladas</t>
  </si>
  <si>
    <t>Solicitudes tramitadas por la O.R.A. a de países de la UE y del RRAG</t>
  </si>
  <si>
    <t>Desglose de solicitudes enviadas por la O.R.A., según delito precedente</t>
  </si>
  <si>
    <t xml:space="preserve">Tabla 68. </t>
  </si>
  <si>
    <t xml:space="preserve">Tabla 75. </t>
  </si>
  <si>
    <t>Tabla 76.</t>
  </si>
  <si>
    <t>Tabla 78.- Solicitudes de los organismos reguladores recibidas por Sepblac</t>
  </si>
  <si>
    <t>Tabla 79.- Informes previos a la creación de entidades financieras, por órgano regulador demandante</t>
  </si>
  <si>
    <t>Tabla 80.- Desglose de los informes sobre valoración de participaciones significativas</t>
  </si>
  <si>
    <t>Tabla 81.- Desglose de los informes sobre modificaciones estructurales</t>
  </si>
  <si>
    <t>Tabla 82.- Desglose de los informes sobre modificaciones de estatutos</t>
  </si>
  <si>
    <t>Tabla 83.- Informe sobre registro de proveedores de servicios de activos virtuales</t>
  </si>
  <si>
    <t>Tabla 84.- Investigaciones policiales con informes de inteligencia financiera</t>
  </si>
  <si>
    <t xml:space="preserve">Tabla 85.- Desglose de investigaciones iniciadas por delitos </t>
  </si>
  <si>
    <t>Tabla 86.- Informes de inteligencia financiera a cuerpos policiales y resultados derivados</t>
  </si>
  <si>
    <t>Tabla 87.- Investigaciones por financiación del terrorismo judicializadas derivadas de informes SEPBLAC</t>
  </si>
  <si>
    <t>Tabla 88.- Investigaciones policiales por financiación del terrorismo y contra-proliferación derivadas de informes Sepblac</t>
  </si>
  <si>
    <t>Tabla 83.</t>
  </si>
  <si>
    <t xml:space="preserve">Tabla 84. </t>
  </si>
  <si>
    <t xml:space="preserve">Tabla 85. </t>
  </si>
  <si>
    <t xml:space="preserve">Tabla 86. </t>
  </si>
  <si>
    <t xml:space="preserve">Tabla 87. </t>
  </si>
  <si>
    <t xml:space="preserve">Tabla 88. </t>
  </si>
  <si>
    <t xml:space="preserve">Tabla 89. </t>
  </si>
  <si>
    <t xml:space="preserve">Tabla 90. </t>
  </si>
  <si>
    <t>Investigaciones policiales por financiación del terrorismo y contra-proliferación derivadas con informes Sepblac</t>
  </si>
  <si>
    <t>Tabla 91.</t>
  </si>
  <si>
    <t>Colaboración con banda armada</t>
  </si>
  <si>
    <t>10</t>
  </si>
  <si>
    <t>Automóviles y vehículos industriales</t>
  </si>
  <si>
    <t>Comisiones rogatorias recibidas por las Fiscalía</t>
  </si>
  <si>
    <t>Órdenes europeas de investigación recibidas por las Fiscalías</t>
  </si>
  <si>
    <t xml:space="preserve">TABLA 55.- Comisiones rogatorias recibidas por las Fiscalías </t>
  </si>
  <si>
    <t xml:space="preserve">Fiscalía Especial Anticorrupción </t>
  </si>
  <si>
    <t>Fiscalía Especial Antidroga</t>
  </si>
  <si>
    <r>
      <rPr>
        <b/>
        <sz val="9"/>
        <color theme="1"/>
        <rFont val="Calibri"/>
        <family val="2"/>
      </rPr>
      <t>Fuente:</t>
    </r>
    <r>
      <rPr>
        <sz val="9"/>
        <color theme="1"/>
        <rFont val="Calibri"/>
        <family val="2"/>
      </rPr>
      <t xml:space="preserve"> Memoria Fiscalía General del Estado</t>
    </r>
  </si>
  <si>
    <t>Fuente: Memoria Fiscalía General del Estado</t>
  </si>
  <si>
    <t>Tabla 69. Inspecciones in situ realizadas por  organismos supervisores por tipo de sujeto obligado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</si>
</sst>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100" x14ac:knownFonts="1">
    <font>
      <sz val="11"/>
      <color theme="1"/>
      <name val="Calibri"/>
      <family val="2"/>
      <scheme val="minor"/>
    </font>
    <font>
      <sz val="11"/>
      <color theme="3"/>
      <name val="Calibri"/>
      <family val="2"/>
      <scheme val="minor"/>
    </font>
    <font>
      <sz val="11"/>
      <color theme="1"/>
      <name val="Calibri"/>
      <family val="2"/>
      <scheme val="minor"/>
    </font>
    <font>
      <sz val="9"/>
      <color theme="1"/>
      <name val="Calibri"/>
      <family val="2"/>
      <scheme val="minor"/>
    </font>
    <font>
      <b/>
      <sz val="9"/>
      <color theme="1"/>
      <name val="Calibri"/>
      <family val="2"/>
      <scheme val="minor"/>
    </font>
    <font>
      <b/>
      <u/>
      <sz val="9"/>
      <color theme="1"/>
      <name val="Calibri"/>
      <family val="2"/>
      <scheme val="minor"/>
    </font>
    <font>
      <sz val="8"/>
      <color theme="1"/>
      <name val="Calibri"/>
      <family val="2"/>
      <scheme val="minor"/>
    </font>
    <font>
      <sz val="9"/>
      <color rgb="FF000000"/>
      <name val="Calibri"/>
      <family val="2"/>
      <scheme val="minor"/>
    </font>
    <font>
      <sz val="9"/>
      <color indexed="8"/>
      <name val="Calibri"/>
      <family val="2"/>
    </font>
    <font>
      <b/>
      <u/>
      <sz val="8"/>
      <color theme="1"/>
      <name val="Calibri"/>
      <family val="2"/>
      <scheme val="minor"/>
    </font>
    <font>
      <sz val="9"/>
      <color rgb="FF000000"/>
      <name val="Calibri"/>
      <family val="2"/>
    </font>
    <font>
      <b/>
      <sz val="9"/>
      <color rgb="FF000000"/>
      <name val="Calibri"/>
      <family val="2"/>
    </font>
    <font>
      <b/>
      <sz val="9"/>
      <color theme="1"/>
      <name val="Calibri"/>
      <family val="2"/>
    </font>
    <font>
      <sz val="10"/>
      <color rgb="FF000000"/>
      <name val="Times New Roman"/>
      <family val="1"/>
    </font>
    <font>
      <sz val="9"/>
      <color theme="1"/>
      <name val="Calibri"/>
      <family val="2"/>
    </font>
    <font>
      <b/>
      <sz val="9"/>
      <color theme="9" tint="-0.249977111117893"/>
      <name val="Calibri"/>
      <family val="2"/>
    </font>
    <font>
      <sz val="9"/>
      <color theme="9" tint="-0.249977111117893"/>
      <name val="Calibri"/>
      <family val="2"/>
    </font>
    <font>
      <b/>
      <sz val="9"/>
      <color theme="9" tint="-0.249977111117893"/>
      <name val="Calibri"/>
      <family val="2"/>
      <scheme val="minor"/>
    </font>
    <font>
      <sz val="10"/>
      <color rgb="FF000000"/>
      <name val="Calibri"/>
      <family val="2"/>
      <scheme val="minor"/>
    </font>
    <font>
      <sz val="9"/>
      <name val="Calibri"/>
      <family val="2"/>
      <scheme val="minor"/>
    </font>
    <font>
      <b/>
      <sz val="9"/>
      <color rgb="FF000000"/>
      <name val="Calibri"/>
      <family val="2"/>
      <scheme val="minor"/>
    </font>
    <font>
      <sz val="9"/>
      <color rgb="FF003366"/>
      <name val="Calibri"/>
      <family val="2"/>
      <scheme val="minor"/>
    </font>
    <font>
      <sz val="10"/>
      <color theme="9" tint="-0.249977111117893"/>
      <name val="Calibri"/>
      <family val="2"/>
      <scheme val="minor"/>
    </font>
    <font>
      <b/>
      <sz val="11"/>
      <color theme="9" tint="-0.249977111117893"/>
      <name val="Calibri"/>
      <family val="2"/>
      <scheme val="minor"/>
    </font>
    <font>
      <sz val="11"/>
      <name val="Calibri"/>
      <family val="2"/>
      <scheme val="minor"/>
    </font>
    <font>
      <sz val="10"/>
      <color theme="1"/>
      <name val="Calibri"/>
      <family val="2"/>
      <scheme val="minor"/>
    </font>
    <font>
      <b/>
      <sz val="10"/>
      <color theme="9" tint="-0.249977111117893"/>
      <name val="Calibri"/>
      <family val="2"/>
      <scheme val="minor"/>
    </font>
    <font>
      <sz val="10"/>
      <color rgb="FF003366"/>
      <name val="Calibri"/>
      <family val="2"/>
      <scheme val="minor"/>
    </font>
    <font>
      <vertAlign val="superscript"/>
      <sz val="10"/>
      <color indexed="8"/>
      <name val="Calibri"/>
      <family val="2"/>
      <scheme val="minor"/>
    </font>
    <font>
      <vertAlign val="superscript"/>
      <sz val="10"/>
      <color rgb="FF000000"/>
      <name val="Calibri"/>
      <family val="2"/>
      <scheme val="minor"/>
    </font>
    <font>
      <i/>
      <sz val="10"/>
      <color rgb="FF000000"/>
      <name val="Calibri"/>
      <family val="2"/>
      <scheme val="minor"/>
    </font>
    <font>
      <sz val="10"/>
      <color theme="1"/>
      <name val="Times New Roman"/>
      <family val="1"/>
    </font>
    <font>
      <sz val="8"/>
      <color theme="1"/>
      <name val="Calibri"/>
      <family val="2"/>
    </font>
    <font>
      <b/>
      <sz val="11"/>
      <color rgb="FF0070C0"/>
      <name val="Calibri"/>
      <family val="2"/>
    </font>
    <font>
      <b/>
      <sz val="11"/>
      <color rgb="FF0070C0"/>
      <name val="Calibri"/>
      <family val="2"/>
      <scheme val="minor"/>
    </font>
    <font>
      <i/>
      <sz val="8"/>
      <color theme="1"/>
      <name val="Calibri"/>
      <family val="2"/>
      <scheme val="minor"/>
    </font>
    <font>
      <sz val="10"/>
      <color theme="1"/>
      <name val="Calibri"/>
      <family val="2"/>
    </font>
    <font>
      <sz val="11"/>
      <color rgb="FF000000"/>
      <name val="Calibri"/>
      <family val="2"/>
    </font>
    <font>
      <i/>
      <sz val="8"/>
      <color rgb="FF000000"/>
      <name val="Times New Roman"/>
      <family val="1"/>
    </font>
    <font>
      <sz val="8"/>
      <color indexed="8"/>
      <name val="Times New Roman"/>
      <family val="1"/>
    </font>
    <font>
      <sz val="8"/>
      <color rgb="FFFF0000"/>
      <name val="Calibri"/>
      <family val="2"/>
    </font>
    <font>
      <sz val="11"/>
      <color theme="1"/>
      <name val="Calibri"/>
      <family val="2"/>
    </font>
    <font>
      <sz val="11"/>
      <color rgb="FFFF0000"/>
      <name val="Calibri"/>
      <family val="2"/>
    </font>
    <font>
      <b/>
      <sz val="8"/>
      <color theme="1"/>
      <name val="Calibri"/>
      <family val="2"/>
      <scheme val="minor"/>
    </font>
    <font>
      <b/>
      <sz val="10"/>
      <name val="Calibri"/>
      <family val="2"/>
      <scheme val="minor"/>
    </font>
    <font>
      <b/>
      <sz val="9"/>
      <name val="Calibri"/>
      <family val="2"/>
      <scheme val="minor"/>
    </font>
    <font>
      <sz val="8"/>
      <name val="Calibri"/>
      <family val="2"/>
    </font>
    <font>
      <b/>
      <sz val="8"/>
      <name val="Calibri"/>
      <family val="2"/>
    </font>
    <font>
      <b/>
      <u/>
      <sz val="9"/>
      <name val="Calibri"/>
      <family val="2"/>
      <scheme val="minor"/>
    </font>
    <font>
      <b/>
      <sz val="9"/>
      <color rgb="FF4F6228"/>
      <name val="Calibri"/>
      <family val="2"/>
    </font>
    <font>
      <sz val="9"/>
      <color rgb="FFFF0000"/>
      <name val="Calibri"/>
      <family val="2"/>
    </font>
    <font>
      <sz val="9"/>
      <color rgb="FFFF0000"/>
      <name val="Calibri"/>
      <family val="2"/>
      <scheme val="minor"/>
    </font>
    <font>
      <sz val="9"/>
      <name val="Calibri"/>
      <family val="2"/>
    </font>
    <font>
      <u/>
      <sz val="11"/>
      <color theme="10"/>
      <name val="Calibri"/>
      <family val="2"/>
      <scheme val="minor"/>
    </font>
    <font>
      <sz val="10"/>
      <color rgb="FF000000"/>
      <name val="Calibri"/>
      <family val="2"/>
    </font>
    <font>
      <b/>
      <sz val="10"/>
      <color rgb="FFFF0000"/>
      <name val="Calibri"/>
      <family val="2"/>
    </font>
    <font>
      <b/>
      <sz val="10"/>
      <color rgb="FF000000"/>
      <name val="Calibri"/>
      <family val="2"/>
    </font>
    <font>
      <sz val="9"/>
      <color rgb="FF000000"/>
      <name val="Times New Roman"/>
      <family val="1"/>
    </font>
    <font>
      <i/>
      <sz val="9"/>
      <color indexed="8"/>
      <name val="Calibri"/>
      <family val="2"/>
    </font>
    <font>
      <i/>
      <sz val="9"/>
      <color theme="9" tint="-0.249977111117893"/>
      <name val="Calibri"/>
      <family val="2"/>
    </font>
    <font>
      <i/>
      <sz val="8"/>
      <color rgb="FF404040"/>
      <name val="Calibri"/>
      <family val="2"/>
    </font>
    <font>
      <i/>
      <sz val="8"/>
      <color rgb="FF404040"/>
      <name val="Calibri"/>
      <family val="2"/>
      <scheme val="minor"/>
    </font>
    <font>
      <sz val="8"/>
      <color rgb="FF404040"/>
      <name val="Calibri"/>
      <family val="2"/>
      <scheme val="minor"/>
    </font>
    <font>
      <b/>
      <sz val="11"/>
      <color theme="9" tint="-0.249977111117893"/>
      <name val="Calibri"/>
      <family val="2"/>
    </font>
    <font>
      <b/>
      <u/>
      <sz val="9"/>
      <color rgb="FF000000"/>
      <name val="Calibri"/>
      <family val="2"/>
      <scheme val="minor"/>
    </font>
    <font>
      <u/>
      <sz val="9"/>
      <color rgb="FF000000"/>
      <name val="Calibri"/>
      <family val="2"/>
      <scheme val="minor"/>
    </font>
    <font>
      <b/>
      <sz val="10"/>
      <color theme="1"/>
      <name val="Calibri"/>
      <family val="2"/>
    </font>
    <font>
      <sz val="8"/>
      <color theme="1"/>
      <name val="Times New Roman"/>
      <family val="1"/>
    </font>
    <font>
      <i/>
      <sz val="11"/>
      <color theme="2" tint="-0.249977111117893"/>
      <name val="Calibri"/>
      <family val="2"/>
      <scheme val="minor"/>
    </font>
    <font>
      <sz val="9"/>
      <color rgb="FF1A344E"/>
      <name val="Calibri"/>
      <family val="2"/>
      <scheme val="minor"/>
    </font>
    <font>
      <sz val="9"/>
      <color rgb="FF003366"/>
      <name val="Arial"/>
      <family val="2"/>
    </font>
    <font>
      <b/>
      <sz val="9"/>
      <color rgb="FFFFFFFF"/>
      <name val="Arial"/>
      <family val="2"/>
    </font>
    <font>
      <sz val="9"/>
      <color rgb="FF000000"/>
      <name val="Arial"/>
      <family val="2"/>
    </font>
    <font>
      <i/>
      <sz val="9"/>
      <color rgb="FF000000"/>
      <name val="Arial"/>
      <family val="2"/>
    </font>
    <font>
      <sz val="10"/>
      <color rgb="FF000000"/>
      <name val="Arial"/>
      <family val="2"/>
    </font>
    <font>
      <b/>
      <sz val="9"/>
      <color rgb="FF000000"/>
      <name val="Arial"/>
      <family val="2"/>
    </font>
    <font>
      <vertAlign val="superscript"/>
      <sz val="8"/>
      <color theme="1"/>
      <name val="Calibri"/>
      <family val="2"/>
      <scheme val="minor"/>
    </font>
    <font>
      <sz val="9"/>
      <color rgb="FFFFFFFF"/>
      <name val="Arial"/>
      <family val="2"/>
    </font>
    <font>
      <vertAlign val="superscript"/>
      <sz val="9"/>
      <color theme="1"/>
      <name val="Calibri"/>
      <family val="2"/>
      <scheme val="minor"/>
    </font>
    <font>
      <vertAlign val="superscript"/>
      <sz val="9"/>
      <color rgb="FF000000"/>
      <name val="Calibri"/>
      <family val="2"/>
      <scheme val="minor"/>
    </font>
    <font>
      <sz val="9"/>
      <color rgb="FF003366"/>
      <name val="Arial"/>
      <family val="2"/>
    </font>
    <font>
      <sz val="10"/>
      <name val="Arial"/>
      <family val="2"/>
    </font>
    <font>
      <b/>
      <sz val="9"/>
      <color rgb="FFFFFFFF"/>
      <name val="Arial"/>
      <family val="2"/>
    </font>
    <font>
      <sz val="10"/>
      <color rgb="FF000000"/>
      <name val="Arial"/>
      <family val="2"/>
    </font>
    <font>
      <sz val="9"/>
      <color rgb="FF1A344E"/>
      <name val="Arial"/>
      <family val="2"/>
    </font>
    <font>
      <sz val="9"/>
      <color rgb="FF1A344E"/>
      <name val="Arial"/>
      <family val="2"/>
    </font>
    <font>
      <b/>
      <sz val="9"/>
      <name val="Arial"/>
      <family val="2"/>
    </font>
    <font>
      <sz val="9"/>
      <name val="Arial"/>
      <family val="2"/>
    </font>
    <font>
      <sz val="9"/>
      <color theme="0"/>
      <name val="Arial"/>
      <family val="2"/>
    </font>
    <font>
      <sz val="12"/>
      <color theme="1"/>
      <name val="Calibri"/>
      <family val="2"/>
      <scheme val="minor"/>
    </font>
    <font>
      <b/>
      <sz val="9"/>
      <name val="Calibri"/>
      <family val="2"/>
    </font>
    <font>
      <b/>
      <sz val="14"/>
      <color rgb="FF000000"/>
      <name val="Calibri"/>
      <family val="2"/>
    </font>
    <font>
      <sz val="12"/>
      <color rgb="FF000000"/>
      <name val="Calibri"/>
      <family val="2"/>
    </font>
    <font>
      <sz val="9"/>
      <color rgb="FFC00000"/>
      <name val="Arial"/>
      <family val="2"/>
    </font>
    <font>
      <sz val="9"/>
      <color rgb="FFFF0000"/>
      <name val="Arial"/>
      <family val="2"/>
    </font>
    <font>
      <sz val="9"/>
      <color theme="1"/>
      <name val="Arial"/>
      <family val="2"/>
    </font>
    <font>
      <b/>
      <sz val="9"/>
      <color theme="0"/>
      <name val="Arial"/>
      <family val="2"/>
    </font>
    <font>
      <sz val="11"/>
      <color theme="1"/>
      <name val="Arial"/>
      <family val="2"/>
    </font>
    <font>
      <sz val="9"/>
      <color theme="1"/>
      <name val="Segoe UI"/>
      <family val="2"/>
    </font>
    <font>
      <sz val="8"/>
      <name val="Calibri"/>
      <family val="2"/>
      <scheme val="minor"/>
    </font>
  </fonts>
  <fills count="11">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
      <patternFill patternType="solid">
        <fgColor rgb="FFF7F7F7"/>
        <bgColor rgb="FFFFFFFF"/>
      </patternFill>
    </fill>
    <fill>
      <patternFill patternType="solid">
        <fgColor rgb="FFFFFFFF"/>
        <bgColor rgb="FFFFFFFF"/>
      </patternFill>
    </fill>
    <fill>
      <patternFill patternType="solid">
        <fgColor theme="9" tint="0.79998168889431442"/>
        <bgColor rgb="FFFFFFFF"/>
      </patternFill>
    </fill>
    <fill>
      <patternFill patternType="solid">
        <fgColor theme="0"/>
        <bgColor rgb="FFFFFFFF"/>
      </patternFill>
    </fill>
    <fill>
      <patternFill patternType="solid">
        <fgColor theme="0"/>
        <bgColor rgb="FF000000"/>
      </patternFill>
    </fill>
    <fill>
      <patternFill patternType="solid">
        <fgColor rgb="FFFFFFFF"/>
        <bgColor rgb="FF000000"/>
      </patternFill>
    </fill>
  </fills>
  <borders count="50">
    <border>
      <left/>
      <right/>
      <top/>
      <bottom/>
      <diagonal/>
    </border>
    <border>
      <left/>
      <right/>
      <top style="double">
        <color indexed="64"/>
      </top>
      <bottom style="double">
        <color indexed="64"/>
      </bottom>
      <diagonal/>
    </border>
    <border>
      <left/>
      <right/>
      <top/>
      <bottom style="double">
        <color indexed="64"/>
      </bottom>
      <diagonal/>
    </border>
    <border>
      <left/>
      <right/>
      <top style="double">
        <color indexed="64"/>
      </top>
      <bottom/>
      <diagonal/>
    </border>
    <border>
      <left style="thin">
        <color rgb="FF000000"/>
      </left>
      <right style="thin">
        <color rgb="FF000000"/>
      </right>
      <top style="thin">
        <color rgb="FF000000"/>
      </top>
      <bottom style="thin">
        <color rgb="FF000000"/>
      </bottom>
      <diagonal/>
    </border>
    <border>
      <left/>
      <right style="thin">
        <color rgb="FF000000"/>
      </right>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top/>
      <bottom style="thin">
        <color indexed="64"/>
      </bottom>
      <diagonal/>
    </border>
    <border>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medium">
        <color rgb="FF000000"/>
      </bottom>
      <diagonal/>
    </border>
    <border>
      <left style="thin">
        <color indexed="64"/>
      </left>
      <right style="thin">
        <color rgb="FF000000"/>
      </right>
      <top style="thin">
        <color indexed="64"/>
      </top>
      <bottom style="thin">
        <color indexed="64"/>
      </bottom>
      <diagonal/>
    </border>
    <border>
      <left style="thin">
        <color indexed="64"/>
      </left>
      <right style="thin">
        <color rgb="FF000000"/>
      </right>
      <top style="thin">
        <color indexed="64"/>
      </top>
      <bottom/>
      <diagonal/>
    </border>
    <border>
      <left style="thin">
        <color rgb="FF000000"/>
      </left>
      <right style="thin">
        <color rgb="FF000000"/>
      </right>
      <top style="thin">
        <color indexed="64"/>
      </top>
      <bottom style="thin">
        <color rgb="FF000000"/>
      </bottom>
      <diagonal/>
    </border>
    <border>
      <left style="thin">
        <color indexed="64"/>
      </left>
      <right style="thin">
        <color rgb="FF000000"/>
      </right>
      <top/>
      <bottom style="medium">
        <color rgb="FF000000"/>
      </bottom>
      <diagonal/>
    </border>
    <border>
      <left style="thin">
        <color indexed="64"/>
      </left>
      <right style="thin">
        <color rgb="FF000000"/>
      </right>
      <top style="medium">
        <color rgb="FF000000"/>
      </top>
      <bottom/>
      <diagonal/>
    </border>
    <border>
      <left style="thin">
        <color indexed="64"/>
      </left>
      <right style="thin">
        <color rgb="FF000000"/>
      </right>
      <top/>
      <bottom/>
      <diagonal/>
    </border>
    <border>
      <left style="thin">
        <color indexed="64"/>
      </left>
      <right style="thin">
        <color rgb="FF000000"/>
      </right>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style="thin">
        <color indexed="64"/>
      </top>
      <bottom style="thin">
        <color indexed="64"/>
      </bottom>
      <diagonal/>
    </border>
    <border>
      <left/>
      <right style="thin">
        <color rgb="FF000000"/>
      </right>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indexed="64"/>
      </bottom>
      <diagonal/>
    </border>
    <border>
      <left style="thin">
        <color indexed="64"/>
      </left>
      <right style="thin">
        <color indexed="64"/>
      </right>
      <top style="thin">
        <color indexed="64"/>
      </top>
      <bottom style="thin">
        <color rgb="FF000000"/>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style="thin">
        <color rgb="FF000000"/>
      </top>
      <bottom style="thin">
        <color indexed="64"/>
      </bottom>
      <diagonal/>
    </border>
    <border>
      <left/>
      <right/>
      <top style="thin">
        <color indexed="64"/>
      </top>
      <bottom style="thin">
        <color indexed="64"/>
      </bottom>
      <diagonal/>
    </border>
    <border>
      <left style="thin">
        <color rgb="FF000000"/>
      </left>
      <right style="thin">
        <color rgb="FF000000"/>
      </right>
      <top/>
      <bottom/>
      <diagonal/>
    </border>
    <border>
      <left style="thin">
        <color rgb="FF000000"/>
      </left>
      <right/>
      <top style="thin">
        <color rgb="FF000000"/>
      </top>
      <bottom/>
      <diagonal/>
    </border>
    <border>
      <left style="thin">
        <color indexed="64"/>
      </left>
      <right/>
      <top style="thin">
        <color indexed="64"/>
      </top>
      <bottom style="thin">
        <color indexed="64"/>
      </bottom>
      <diagonal/>
    </border>
    <border>
      <left style="thin">
        <color rgb="FF000000"/>
      </left>
      <right/>
      <top/>
      <bottom style="thin">
        <color rgb="FF000000"/>
      </bottom>
      <diagonal/>
    </border>
    <border>
      <left style="thin">
        <color rgb="FF000000"/>
      </left>
      <right/>
      <top/>
      <bottom/>
      <diagonal/>
    </border>
    <border>
      <left style="thin">
        <color rgb="FF000000"/>
      </left>
      <right/>
      <top style="thin">
        <color indexed="64"/>
      </top>
      <bottom style="thin">
        <color indexed="64"/>
      </bottom>
      <diagonal/>
    </border>
    <border>
      <left style="thin">
        <color indexed="64"/>
      </left>
      <right/>
      <top style="thin">
        <color rgb="FF000000"/>
      </top>
      <bottom style="thin">
        <color rgb="FF000000"/>
      </bottom>
      <diagonal/>
    </border>
    <border>
      <left style="thin">
        <color indexed="64"/>
      </left>
      <right/>
      <top style="thin">
        <color indexed="64"/>
      </top>
      <bottom style="thin">
        <color rgb="FF000000"/>
      </bottom>
      <diagonal/>
    </border>
    <border>
      <left/>
      <right style="thin">
        <color rgb="FF000000"/>
      </right>
      <top style="thin">
        <color rgb="FF000000"/>
      </top>
      <bottom/>
      <diagonal/>
    </border>
    <border>
      <left/>
      <right style="thin">
        <color rgb="FF000000"/>
      </right>
      <top style="thin">
        <color rgb="FF000000"/>
      </top>
      <bottom style="medium">
        <color rgb="FF000000"/>
      </bottom>
      <diagonal/>
    </border>
    <border>
      <left/>
      <right style="thin">
        <color rgb="FF000000"/>
      </right>
      <top style="medium">
        <color rgb="FF000000"/>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medium">
        <color rgb="FF000000"/>
      </bottom>
      <diagonal/>
    </border>
    <border>
      <left style="thin">
        <color indexed="64"/>
      </left>
      <right style="thin">
        <color indexed="64"/>
      </right>
      <top/>
      <bottom style="medium">
        <color indexed="64"/>
      </bottom>
      <diagonal/>
    </border>
    <border>
      <left style="thin">
        <color indexed="64"/>
      </left>
      <right style="thin">
        <color indexed="64"/>
      </right>
      <top/>
      <bottom style="thin">
        <color rgb="FF000000"/>
      </bottom>
      <diagonal/>
    </border>
  </borders>
  <cellStyleXfs count="6">
    <xf numFmtId="0" fontId="0" fillId="0" borderId="0"/>
    <xf numFmtId="9" fontId="2" fillId="0" borderId="0" applyFont="0" applyFill="0" applyBorder="0" applyAlignment="0" applyProtection="0"/>
    <xf numFmtId="0" fontId="53" fillId="0" borderId="0" applyNumberFormat="0" applyFill="0" applyBorder="0" applyAlignment="0" applyProtection="0"/>
    <xf numFmtId="0" fontId="81" fillId="0" borderId="0"/>
    <xf numFmtId="0" fontId="83" fillId="0" borderId="0"/>
    <xf numFmtId="0" fontId="97" fillId="0" borderId="0"/>
  </cellStyleXfs>
  <cellXfs count="430">
    <xf numFmtId="0" fontId="0" fillId="0" borderId="0" xfId="0"/>
    <xf numFmtId="0" fontId="0" fillId="2" borderId="0" xfId="0" applyFill="1"/>
    <xf numFmtId="0" fontId="3" fillId="2" borderId="0" xfId="0" applyFont="1" applyFill="1"/>
    <xf numFmtId="0" fontId="4" fillId="2" borderId="0" xfId="0" applyFont="1" applyFill="1"/>
    <xf numFmtId="0" fontId="5" fillId="2" borderId="0" xfId="0" applyFont="1" applyFill="1"/>
    <xf numFmtId="0" fontId="6" fillId="2" borderId="0" xfId="0" applyFont="1" applyFill="1"/>
    <xf numFmtId="0" fontId="6" fillId="2" borderId="0" xfId="0" applyFont="1" applyFill="1" applyAlignment="1">
      <alignment horizontal="left" wrapText="1"/>
    </xf>
    <xf numFmtId="0" fontId="7" fillId="2" borderId="0" xfId="0" applyFont="1" applyFill="1" applyAlignment="1">
      <alignment horizontal="center" vertical="center" wrapText="1"/>
    </xf>
    <xf numFmtId="0" fontId="6" fillId="0" borderId="0" xfId="0" applyFont="1"/>
    <xf numFmtId="0" fontId="1" fillId="2" borderId="0" xfId="0" applyFont="1" applyFill="1"/>
    <xf numFmtId="0" fontId="3" fillId="0" borderId="0" xfId="0" applyFont="1"/>
    <xf numFmtId="1" fontId="17" fillId="7" borderId="4" xfId="0" applyNumberFormat="1" applyFont="1" applyFill="1" applyBorder="1" applyAlignment="1">
      <alignment horizontal="center" vertical="center"/>
    </xf>
    <xf numFmtId="0" fontId="3" fillId="2" borderId="0" xfId="0" applyFont="1" applyFill="1" applyAlignment="1">
      <alignment horizontal="center" vertical="center" wrapText="1"/>
    </xf>
    <xf numFmtId="49" fontId="17" fillId="7" borderId="4" xfId="0" applyNumberFormat="1" applyFont="1" applyFill="1" applyBorder="1" applyAlignment="1">
      <alignment horizontal="left" vertical="center" wrapText="1"/>
    </xf>
    <xf numFmtId="3" fontId="21" fillId="6" borderId="4" xfId="0" applyNumberFormat="1" applyFont="1" applyFill="1" applyBorder="1" applyAlignment="1">
      <alignment horizontal="right" vertical="center"/>
    </xf>
    <xf numFmtId="3" fontId="17" fillId="7" borderId="4" xfId="0" applyNumberFormat="1" applyFont="1" applyFill="1" applyBorder="1" applyAlignment="1">
      <alignment horizontal="right" vertical="center"/>
    </xf>
    <xf numFmtId="9" fontId="17" fillId="7" borderId="4" xfId="1" applyFont="1" applyFill="1" applyBorder="1" applyAlignment="1">
      <alignment horizontal="left" vertical="center" wrapText="1"/>
    </xf>
    <xf numFmtId="49" fontId="21" fillId="6" borderId="4" xfId="0" applyNumberFormat="1" applyFont="1" applyFill="1" applyBorder="1" applyAlignment="1">
      <alignment horizontal="left" vertical="center"/>
    </xf>
    <xf numFmtId="0" fontId="18" fillId="2" borderId="0" xfId="0" applyFont="1" applyFill="1" applyAlignment="1">
      <alignment vertical="center"/>
    </xf>
    <xf numFmtId="0" fontId="22" fillId="3" borderId="2" xfId="0" applyFont="1" applyFill="1" applyBorder="1" applyAlignment="1">
      <alignment vertical="center"/>
    </xf>
    <xf numFmtId="0" fontId="18" fillId="2" borderId="0" xfId="0" applyFont="1" applyFill="1"/>
    <xf numFmtId="0" fontId="22" fillId="3" borderId="1" xfId="0" applyFont="1" applyFill="1" applyBorder="1" applyAlignment="1">
      <alignment vertical="center"/>
    </xf>
    <xf numFmtId="0" fontId="25" fillId="2" borderId="0" xfId="0" applyFont="1" applyFill="1"/>
    <xf numFmtId="49" fontId="26" fillId="8" borderId="5" xfId="0" applyNumberFormat="1" applyFont="1" applyFill="1" applyBorder="1" applyAlignment="1">
      <alignment horizontal="left" vertical="center" wrapText="1"/>
    </xf>
    <xf numFmtId="1" fontId="26" fillId="7" borderId="4" xfId="0" applyNumberFormat="1" applyFont="1" applyFill="1" applyBorder="1" applyAlignment="1">
      <alignment horizontal="center" vertical="center"/>
    </xf>
    <xf numFmtId="49" fontId="26" fillId="7" borderId="4" xfId="0" applyNumberFormat="1" applyFont="1" applyFill="1" applyBorder="1" applyAlignment="1">
      <alignment horizontal="left" vertical="center" wrapText="1"/>
    </xf>
    <xf numFmtId="49" fontId="27" fillId="5" borderId="4" xfId="0" applyNumberFormat="1" applyFont="1" applyFill="1" applyBorder="1" applyAlignment="1">
      <alignment horizontal="left" vertical="center" wrapText="1"/>
    </xf>
    <xf numFmtId="164" fontId="27" fillId="6" borderId="4" xfId="0" applyNumberFormat="1" applyFont="1" applyFill="1" applyBorder="1" applyAlignment="1">
      <alignment horizontal="right" vertical="center"/>
    </xf>
    <xf numFmtId="9" fontId="26" fillId="7" borderId="4" xfId="1" applyFont="1" applyFill="1" applyBorder="1" applyAlignment="1">
      <alignment horizontal="left" vertical="center" wrapText="1"/>
    </xf>
    <xf numFmtId="3" fontId="26" fillId="7" borderId="4" xfId="0" applyNumberFormat="1" applyFont="1" applyFill="1" applyBorder="1" applyAlignment="1">
      <alignment horizontal="right" vertical="center"/>
    </xf>
    <xf numFmtId="3" fontId="27" fillId="6" borderId="4" xfId="0" applyNumberFormat="1" applyFont="1" applyFill="1" applyBorder="1" applyAlignment="1">
      <alignment horizontal="right" vertical="center"/>
    </xf>
    <xf numFmtId="49" fontId="27" fillId="6" borderId="4" xfId="0" applyNumberFormat="1" applyFont="1" applyFill="1" applyBorder="1" applyAlignment="1">
      <alignment horizontal="left" vertical="center"/>
    </xf>
    <xf numFmtId="49" fontId="27" fillId="8" borderId="4" xfId="0" applyNumberFormat="1" applyFont="1" applyFill="1" applyBorder="1" applyAlignment="1">
      <alignment horizontal="left" vertical="center"/>
    </xf>
    <xf numFmtId="3" fontId="27" fillId="8" borderId="4" xfId="0" applyNumberFormat="1" applyFont="1" applyFill="1" applyBorder="1" applyAlignment="1">
      <alignment horizontal="right" vertical="center"/>
    </xf>
    <xf numFmtId="49" fontId="27" fillId="5" borderId="4" xfId="0" applyNumberFormat="1" applyFont="1" applyFill="1" applyBorder="1" applyAlignment="1">
      <alignment horizontal="left" vertical="center"/>
    </xf>
    <xf numFmtId="0" fontId="26" fillId="3" borderId="1" xfId="0" applyFont="1" applyFill="1" applyBorder="1" applyAlignment="1">
      <alignment horizontal="center" vertical="center" wrapText="1"/>
    </xf>
    <xf numFmtId="0" fontId="26" fillId="3" borderId="1" xfId="0" applyFont="1" applyFill="1" applyBorder="1" applyAlignment="1">
      <alignment horizontal="center" vertical="center"/>
    </xf>
    <xf numFmtId="0" fontId="18" fillId="2" borderId="0" xfId="0" applyFont="1" applyFill="1" applyAlignment="1">
      <alignment horizontal="center" vertical="center"/>
    </xf>
    <xf numFmtId="0" fontId="18" fillId="4" borderId="0" xfId="0" applyFont="1" applyFill="1" applyAlignment="1">
      <alignment vertical="center"/>
    </xf>
    <xf numFmtId="3" fontId="18" fillId="2" borderId="0" xfId="0" applyNumberFormat="1" applyFont="1" applyFill="1" applyAlignment="1">
      <alignment horizontal="right" vertical="center" wrapText="1"/>
    </xf>
    <xf numFmtId="0" fontId="26" fillId="3" borderId="1" xfId="0" applyFont="1" applyFill="1" applyBorder="1" applyAlignment="1">
      <alignment vertical="center"/>
    </xf>
    <xf numFmtId="0" fontId="26" fillId="3" borderId="1" xfId="0" applyFont="1" applyFill="1" applyBorder="1" applyAlignment="1">
      <alignment horizontal="right" vertical="center"/>
    </xf>
    <xf numFmtId="3" fontId="26" fillId="3" borderId="1" xfId="0" applyNumberFormat="1" applyFont="1" applyFill="1" applyBorder="1" applyAlignment="1">
      <alignment horizontal="right" vertical="center" wrapText="1"/>
    </xf>
    <xf numFmtId="3" fontId="18" fillId="2" borderId="0" xfId="0" applyNumberFormat="1" applyFont="1" applyFill="1" applyAlignment="1">
      <alignment horizontal="right" vertical="center"/>
    </xf>
    <xf numFmtId="0" fontId="18" fillId="2" borderId="0" xfId="0" applyFont="1" applyFill="1" applyAlignment="1">
      <alignment horizontal="right" vertical="center"/>
    </xf>
    <xf numFmtId="3" fontId="26" fillId="3" borderId="1" xfId="0" applyNumberFormat="1" applyFont="1" applyFill="1" applyBorder="1" applyAlignment="1">
      <alignment horizontal="right" vertical="center"/>
    </xf>
    <xf numFmtId="0" fontId="30" fillId="2" borderId="0" xfId="0" applyFont="1" applyFill="1" applyAlignment="1">
      <alignment horizontal="left" vertical="center" indent="1"/>
    </xf>
    <xf numFmtId="0" fontId="30" fillId="2" borderId="0" xfId="0" applyFont="1" applyFill="1" applyAlignment="1">
      <alignment horizontal="right" vertical="center"/>
    </xf>
    <xf numFmtId="3" fontId="30" fillId="2" borderId="0" xfId="0" applyNumberFormat="1" applyFont="1" applyFill="1" applyAlignment="1">
      <alignment horizontal="right" vertical="center"/>
    </xf>
    <xf numFmtId="0" fontId="18" fillId="2" borderId="2" xfId="0" applyFont="1" applyFill="1" applyBorder="1" applyAlignment="1">
      <alignment horizontal="center" vertical="center"/>
    </xf>
    <xf numFmtId="0" fontId="18" fillId="2" borderId="2" xfId="0" applyFont="1" applyFill="1" applyBorder="1" applyAlignment="1">
      <alignment vertical="center"/>
    </xf>
    <xf numFmtId="0" fontId="18" fillId="2" borderId="2" xfId="0" applyFont="1" applyFill="1" applyBorder="1" applyAlignment="1">
      <alignment horizontal="right" vertical="center"/>
    </xf>
    <xf numFmtId="3" fontId="18" fillId="2" borderId="2" xfId="0" applyNumberFormat="1" applyFont="1" applyFill="1" applyBorder="1" applyAlignment="1">
      <alignment horizontal="right" vertical="center"/>
    </xf>
    <xf numFmtId="0" fontId="26" fillId="3" borderId="2" xfId="0" applyFont="1" applyFill="1" applyBorder="1" applyAlignment="1">
      <alignment vertical="center"/>
    </xf>
    <xf numFmtId="0" fontId="26" fillId="3" borderId="2" xfId="0" applyFont="1" applyFill="1" applyBorder="1" applyAlignment="1">
      <alignment horizontal="right" vertical="center"/>
    </xf>
    <xf numFmtId="3" fontId="26" fillId="3" borderId="2" xfId="0" applyNumberFormat="1" applyFont="1" applyFill="1" applyBorder="1" applyAlignment="1">
      <alignment horizontal="right" vertical="center"/>
    </xf>
    <xf numFmtId="0" fontId="18" fillId="2" borderId="0" xfId="0" applyFont="1" applyFill="1" applyAlignment="1">
      <alignment horizontal="left" vertical="center" wrapText="1"/>
    </xf>
    <xf numFmtId="0" fontId="25" fillId="2" borderId="0" xfId="0" applyFont="1" applyFill="1" applyAlignment="1">
      <alignment horizontal="center" vertical="center" wrapText="1"/>
    </xf>
    <xf numFmtId="0" fontId="18" fillId="2" borderId="0" xfId="0" applyFont="1" applyFill="1" applyAlignment="1">
      <alignment horizontal="left" vertical="center"/>
    </xf>
    <xf numFmtId="0" fontId="25" fillId="2" borderId="5" xfId="0" applyFont="1" applyFill="1" applyBorder="1" applyAlignment="1">
      <alignment horizontal="center" vertical="center" wrapText="1"/>
    </xf>
    <xf numFmtId="0" fontId="18" fillId="2" borderId="5" xfId="0" applyFont="1" applyFill="1" applyBorder="1" applyAlignment="1">
      <alignment horizontal="left" vertical="center" wrapText="1"/>
    </xf>
    <xf numFmtId="0" fontId="0" fillId="2" borderId="0" xfId="0" applyFill="1" applyAlignment="1">
      <alignment wrapText="1"/>
    </xf>
    <xf numFmtId="0" fontId="31" fillId="0" borderId="0" xfId="0" applyFont="1" applyAlignment="1">
      <alignment horizontal="left" vertical="center"/>
    </xf>
    <xf numFmtId="0" fontId="24" fillId="2" borderId="0" xfId="0" applyFont="1" applyFill="1"/>
    <xf numFmtId="0" fontId="34" fillId="0" borderId="0" xfId="0" applyFont="1"/>
    <xf numFmtId="0" fontId="33" fillId="2" borderId="0" xfId="0" applyFont="1" applyFill="1" applyAlignment="1">
      <alignment horizontal="left" vertical="center"/>
    </xf>
    <xf numFmtId="0" fontId="34" fillId="2" borderId="0" xfId="0" applyFont="1" applyFill="1"/>
    <xf numFmtId="0" fontId="11" fillId="2" borderId="0" xfId="0" applyFont="1" applyFill="1" applyAlignment="1">
      <alignment horizontal="center" vertical="center" wrapText="1"/>
    </xf>
    <xf numFmtId="0" fontId="12" fillId="2" borderId="0" xfId="0" applyFont="1" applyFill="1" applyAlignment="1">
      <alignment horizontal="center" vertical="center" wrapText="1"/>
    </xf>
    <xf numFmtId="0" fontId="14" fillId="2" borderId="0" xfId="0" applyFont="1" applyFill="1" applyAlignment="1">
      <alignment horizontal="center" vertical="center" wrapText="1"/>
    </xf>
    <xf numFmtId="0" fontId="4" fillId="2" borderId="0" xfId="0" applyFont="1" applyFill="1" applyAlignment="1">
      <alignment horizontal="center" vertical="center" wrapText="1"/>
    </xf>
    <xf numFmtId="0" fontId="36" fillId="2" borderId="0" xfId="0" applyFont="1" applyFill="1" applyAlignment="1">
      <alignment horizontal="justify" vertical="center" wrapText="1"/>
    </xf>
    <xf numFmtId="0" fontId="34" fillId="2" borderId="0" xfId="0" applyFont="1" applyFill="1" applyAlignment="1">
      <alignment vertical="center"/>
    </xf>
    <xf numFmtId="0" fontId="37" fillId="2" borderId="0" xfId="0" applyFont="1" applyFill="1" applyAlignment="1">
      <alignment horizontal="left" vertical="center"/>
    </xf>
    <xf numFmtId="0" fontId="37" fillId="2" borderId="0" xfId="0" applyFont="1" applyFill="1" applyAlignment="1">
      <alignment horizontal="left" vertical="center" wrapText="1"/>
    </xf>
    <xf numFmtId="0" fontId="10" fillId="2" borderId="5" xfId="0" applyFont="1" applyFill="1" applyBorder="1" applyAlignment="1">
      <alignment horizontal="left" vertical="center" wrapText="1"/>
    </xf>
    <xf numFmtId="0" fontId="11" fillId="2" borderId="0" xfId="0" applyFont="1" applyFill="1" applyAlignment="1">
      <alignment horizontal="left" vertical="center" wrapText="1"/>
    </xf>
    <xf numFmtId="0" fontId="14" fillId="2" borderId="0" xfId="0" applyFont="1" applyFill="1" applyAlignment="1">
      <alignment horizontal="left" vertical="center" wrapText="1"/>
    </xf>
    <xf numFmtId="0" fontId="10" fillId="2" borderId="0" xfId="0" applyFont="1" applyFill="1" applyAlignment="1">
      <alignment horizontal="right" vertical="center" wrapText="1"/>
    </xf>
    <xf numFmtId="0" fontId="10" fillId="9" borderId="0" xfId="0" applyFont="1" applyFill="1" applyAlignment="1">
      <alignment horizontal="right" vertical="center" wrapText="1"/>
    </xf>
    <xf numFmtId="0" fontId="40" fillId="2" borderId="0" xfId="0" applyFont="1" applyFill="1"/>
    <xf numFmtId="0" fontId="41" fillId="2" borderId="0" xfId="0" applyFont="1" applyFill="1"/>
    <xf numFmtId="0" fontId="42" fillId="2" borderId="0" xfId="0" applyFont="1" applyFill="1"/>
    <xf numFmtId="0" fontId="10" fillId="2" borderId="0" xfId="0" applyFont="1" applyFill="1"/>
    <xf numFmtId="0" fontId="40" fillId="2" borderId="0" xfId="0" applyFont="1" applyFill="1" applyAlignment="1">
      <alignment horizontal="center"/>
    </xf>
    <xf numFmtId="0" fontId="10" fillId="2" borderId="0" xfId="0" applyFont="1" applyFill="1" applyAlignment="1">
      <alignment horizontal="justify" vertical="center" wrapText="1"/>
    </xf>
    <xf numFmtId="49" fontId="8" fillId="5" borderId="4" xfId="0" applyNumberFormat="1" applyFont="1" applyFill="1" applyBorder="1" applyAlignment="1">
      <alignment horizontal="left" vertical="center"/>
    </xf>
    <xf numFmtId="0" fontId="10" fillId="2" borderId="0" xfId="0" applyFont="1" applyFill="1" applyAlignment="1">
      <alignment horizontal="center" vertical="center" wrapText="1"/>
    </xf>
    <xf numFmtId="0" fontId="10" fillId="9" borderId="5" xfId="0" applyFont="1" applyFill="1" applyBorder="1" applyAlignment="1">
      <alignment horizontal="right" vertical="center" wrapText="1"/>
    </xf>
    <xf numFmtId="49" fontId="26" fillId="7" borderId="4" xfId="0" applyNumberFormat="1" applyFont="1" applyFill="1" applyBorder="1" applyAlignment="1">
      <alignment horizontal="right" vertical="center" wrapText="1"/>
    </xf>
    <xf numFmtId="3" fontId="44" fillId="8" borderId="0" xfId="0" applyNumberFormat="1" applyFont="1" applyFill="1" applyAlignment="1">
      <alignment horizontal="right" vertical="center"/>
    </xf>
    <xf numFmtId="49" fontId="44" fillId="8" borderId="0" xfId="0" applyNumberFormat="1" applyFont="1" applyFill="1" applyAlignment="1">
      <alignment horizontal="right" vertical="center" wrapText="1"/>
    </xf>
    <xf numFmtId="49" fontId="45" fillId="8" borderId="0" xfId="0" applyNumberFormat="1" applyFont="1" applyFill="1" applyAlignment="1">
      <alignment horizontal="left" vertical="center" wrapText="1"/>
    </xf>
    <xf numFmtId="0" fontId="13" fillId="0" borderId="0" xfId="0" applyFont="1" applyAlignment="1">
      <alignment vertical="center" wrapText="1"/>
    </xf>
    <xf numFmtId="0" fontId="46" fillId="0" borderId="0" xfId="0" applyFont="1"/>
    <xf numFmtId="0" fontId="41" fillId="2" borderId="0" xfId="0" applyFont="1" applyFill="1" applyAlignment="1">
      <alignment horizontal="left"/>
    </xf>
    <xf numFmtId="0" fontId="11" fillId="0" borderId="0" xfId="0" applyFont="1" applyAlignment="1">
      <alignment horizontal="right" vertical="center" wrapText="1"/>
    </xf>
    <xf numFmtId="0" fontId="11" fillId="9" borderId="0" xfId="0" applyFont="1" applyFill="1" applyAlignment="1">
      <alignment horizontal="right" vertical="center" wrapText="1"/>
    </xf>
    <xf numFmtId="49" fontId="27" fillId="8" borderId="4" xfId="0" applyNumberFormat="1" applyFont="1" applyFill="1" applyBorder="1" applyAlignment="1">
      <alignment horizontal="right" vertical="center"/>
    </xf>
    <xf numFmtId="0" fontId="10" fillId="0" borderId="0" xfId="0" applyFont="1" applyAlignment="1">
      <alignment horizontal="right" vertical="center" wrapText="1"/>
    </xf>
    <xf numFmtId="0" fontId="50" fillId="2" borderId="0" xfId="0" applyFont="1" applyFill="1"/>
    <xf numFmtId="0" fontId="51" fillId="2" borderId="0" xfId="0" applyFont="1" applyFill="1" applyAlignment="1">
      <alignment vertical="center"/>
    </xf>
    <xf numFmtId="0" fontId="51" fillId="2" borderId="0" xfId="0" applyFont="1" applyFill="1"/>
    <xf numFmtId="0" fontId="11" fillId="0" borderId="0" xfId="0" applyFont="1" applyAlignment="1">
      <alignment horizontal="left" vertical="center" wrapText="1" indent="3"/>
    </xf>
    <xf numFmtId="0" fontId="52" fillId="2" borderId="0" xfId="0" applyFont="1" applyFill="1"/>
    <xf numFmtId="0" fontId="50" fillId="2" borderId="0" xfId="0" applyFont="1" applyFill="1" applyAlignment="1">
      <alignment horizontal="left" vertical="center" wrapText="1"/>
    </xf>
    <xf numFmtId="0" fontId="55" fillId="2" borderId="0" xfId="0" applyFont="1" applyFill="1" applyAlignment="1">
      <alignment vertical="top" wrapText="1"/>
    </xf>
    <xf numFmtId="0" fontId="54" fillId="9" borderId="0" xfId="0" applyFont="1" applyFill="1" applyAlignment="1">
      <alignment horizontal="justify" vertical="center" wrapText="1"/>
    </xf>
    <xf numFmtId="0" fontId="56" fillId="2" borderId="0" xfId="0" applyFont="1" applyFill="1" applyAlignment="1">
      <alignment horizontal="center" vertical="center" wrapText="1"/>
    </xf>
    <xf numFmtId="0" fontId="7" fillId="2" borderId="0" xfId="0" applyFont="1" applyFill="1" applyAlignment="1">
      <alignment vertical="center" wrapText="1"/>
    </xf>
    <xf numFmtId="0" fontId="20" fillId="2" borderId="0" xfId="0" applyFont="1" applyFill="1" applyAlignment="1">
      <alignment horizontal="center" vertical="center" wrapText="1"/>
    </xf>
    <xf numFmtId="0" fontId="31" fillId="2" borderId="0" xfId="0" applyFont="1" applyFill="1" applyAlignment="1">
      <alignment horizontal="justify" vertical="center" wrapText="1"/>
    </xf>
    <xf numFmtId="0" fontId="3" fillId="2" borderId="0" xfId="0" applyFont="1" applyFill="1" applyAlignment="1">
      <alignment vertical="center" wrapText="1"/>
    </xf>
    <xf numFmtId="0" fontId="31" fillId="2" borderId="0" xfId="0" applyFont="1" applyFill="1"/>
    <xf numFmtId="0" fontId="31" fillId="2" borderId="5" xfId="0" applyFont="1" applyFill="1" applyBorder="1" applyAlignment="1">
      <alignment vertical="center" wrapText="1"/>
    </xf>
    <xf numFmtId="0" fontId="13" fillId="2" borderId="0" xfId="0" applyFont="1" applyFill="1" applyAlignment="1">
      <alignment horizontal="center" vertical="center" wrapText="1"/>
    </xf>
    <xf numFmtId="0" fontId="57" fillId="2" borderId="0" xfId="0" applyFont="1" applyFill="1" applyAlignment="1">
      <alignment horizontal="justify" vertical="center"/>
    </xf>
    <xf numFmtId="0" fontId="10" fillId="2" borderId="5" xfId="0" applyFont="1" applyFill="1" applyBorder="1" applyAlignment="1">
      <alignment horizontal="justify" vertical="center"/>
    </xf>
    <xf numFmtId="0" fontId="57" fillId="2" borderId="0" xfId="0" applyFont="1" applyFill="1" applyAlignment="1">
      <alignment horizontal="justify" vertical="center" wrapText="1"/>
    </xf>
    <xf numFmtId="49" fontId="22" fillId="5" borderId="4" xfId="0" applyNumberFormat="1" applyFont="1" applyFill="1" applyBorder="1" applyAlignment="1">
      <alignment horizontal="left" vertical="center"/>
    </xf>
    <xf numFmtId="3" fontId="27" fillId="8" borderId="4" xfId="0" applyNumberFormat="1" applyFont="1" applyFill="1" applyBorder="1" applyAlignment="1">
      <alignment vertical="center"/>
    </xf>
    <xf numFmtId="2" fontId="0" fillId="2" borderId="0" xfId="0" applyNumberFormat="1" applyFill="1"/>
    <xf numFmtId="0" fontId="33" fillId="2" borderId="0" xfId="0" applyFont="1" applyFill="1" applyAlignment="1">
      <alignment vertical="center"/>
    </xf>
    <xf numFmtId="0" fontId="11" fillId="2" borderId="5" xfId="0" applyFont="1" applyFill="1" applyBorder="1" applyAlignment="1">
      <alignment horizontal="right" vertical="center" wrapText="1"/>
    </xf>
    <xf numFmtId="0" fontId="61" fillId="0" borderId="0" xfId="0" applyFont="1"/>
    <xf numFmtId="0" fontId="11" fillId="2" borderId="0" xfId="0" applyFont="1" applyFill="1" applyAlignment="1">
      <alignment horizontal="right" vertical="center" wrapText="1"/>
    </xf>
    <xf numFmtId="3" fontId="26" fillId="7" borderId="4" xfId="0" applyNumberFormat="1" applyFont="1" applyFill="1" applyBorder="1" applyAlignment="1">
      <alignment horizontal="right" vertical="center" wrapText="1"/>
    </xf>
    <xf numFmtId="3" fontId="26" fillId="7" borderId="10" xfId="0" applyNumberFormat="1" applyFont="1" applyFill="1" applyBorder="1" applyAlignment="1">
      <alignment horizontal="right" vertical="center" wrapText="1"/>
    </xf>
    <xf numFmtId="3" fontId="27" fillId="8" borderId="11" xfId="0" applyNumberFormat="1" applyFont="1" applyFill="1" applyBorder="1" applyAlignment="1">
      <alignment vertical="center"/>
    </xf>
    <xf numFmtId="0" fontId="37" fillId="2" borderId="5" xfId="0" applyFont="1" applyFill="1" applyBorder="1" applyAlignment="1">
      <alignment horizontal="left" vertical="center"/>
    </xf>
    <xf numFmtId="3" fontId="26" fillId="7" borderId="10" xfId="0" applyNumberFormat="1" applyFont="1" applyFill="1" applyBorder="1" applyAlignment="1">
      <alignment horizontal="center" vertical="center" wrapText="1"/>
    </xf>
    <xf numFmtId="0" fontId="14" fillId="2" borderId="0" xfId="0" applyFont="1" applyFill="1" applyAlignment="1">
      <alignment horizontal="right" vertical="center" wrapText="1"/>
    </xf>
    <xf numFmtId="0" fontId="12" fillId="2" borderId="0" xfId="0" applyFont="1" applyFill="1" applyAlignment="1">
      <alignment horizontal="left" vertical="center"/>
    </xf>
    <xf numFmtId="0" fontId="32" fillId="2" borderId="0" xfId="0" applyFont="1" applyFill="1" applyAlignment="1">
      <alignment horizontal="left" vertical="center" wrapText="1"/>
    </xf>
    <xf numFmtId="0" fontId="12" fillId="2" borderId="5" xfId="0" applyFont="1" applyFill="1" applyBorder="1" applyAlignment="1">
      <alignment horizontal="right" vertical="center" wrapText="1"/>
    </xf>
    <xf numFmtId="49" fontId="27" fillId="5" borderId="14" xfId="0" applyNumberFormat="1" applyFont="1" applyFill="1" applyBorder="1" applyAlignment="1">
      <alignment horizontal="left" vertical="center"/>
    </xf>
    <xf numFmtId="3" fontId="27" fillId="6" borderId="14" xfId="0" applyNumberFormat="1" applyFont="1" applyFill="1" applyBorder="1" applyAlignment="1">
      <alignment horizontal="right" vertical="center"/>
    </xf>
    <xf numFmtId="3" fontId="26" fillId="7" borderId="19" xfId="0" applyNumberFormat="1" applyFont="1" applyFill="1" applyBorder="1" applyAlignment="1">
      <alignment horizontal="right" vertical="center"/>
    </xf>
    <xf numFmtId="3" fontId="26" fillId="7" borderId="20" xfId="0" applyNumberFormat="1" applyFont="1" applyFill="1" applyBorder="1" applyAlignment="1">
      <alignment horizontal="right" vertical="center"/>
    </xf>
    <xf numFmtId="3" fontId="26" fillId="7" borderId="19" xfId="0" applyNumberFormat="1" applyFont="1" applyFill="1" applyBorder="1" applyAlignment="1">
      <alignment horizontal="left" vertical="center"/>
    </xf>
    <xf numFmtId="3" fontId="26" fillId="7" borderId="10" xfId="0" applyNumberFormat="1" applyFont="1" applyFill="1" applyBorder="1" applyAlignment="1">
      <alignment horizontal="right" vertical="center"/>
    </xf>
    <xf numFmtId="0" fontId="33" fillId="0" borderId="0" xfId="0" applyFont="1" applyAlignment="1">
      <alignment horizontal="left" vertical="center"/>
    </xf>
    <xf numFmtId="3" fontId="26" fillId="7" borderId="4" xfId="0" applyNumberFormat="1" applyFont="1" applyFill="1" applyBorder="1" applyAlignment="1">
      <alignment horizontal="left" vertical="center"/>
    </xf>
    <xf numFmtId="3" fontId="27" fillId="6" borderId="22" xfId="0" applyNumberFormat="1" applyFont="1" applyFill="1" applyBorder="1" applyAlignment="1">
      <alignment horizontal="right" vertical="center"/>
    </xf>
    <xf numFmtId="3" fontId="27" fillId="6" borderId="23" xfId="0" applyNumberFormat="1" applyFont="1" applyFill="1" applyBorder="1" applyAlignment="1">
      <alignment horizontal="right" vertical="center"/>
    </xf>
    <xf numFmtId="3" fontId="27" fillId="6" borderId="7" xfId="0" applyNumberFormat="1" applyFont="1" applyFill="1" applyBorder="1" applyAlignment="1">
      <alignment horizontal="right" vertical="center"/>
    </xf>
    <xf numFmtId="0" fontId="11" fillId="0" borderId="0" xfId="0" applyFont="1" applyAlignment="1">
      <alignment horizontal="justify" vertical="center" wrapText="1"/>
    </xf>
    <xf numFmtId="0" fontId="14" fillId="2" borderId="0" xfId="0" applyFont="1" applyFill="1" applyAlignment="1">
      <alignment horizontal="left" vertical="center"/>
    </xf>
    <xf numFmtId="49" fontId="27" fillId="5" borderId="4" xfId="0" applyNumberFormat="1" applyFont="1" applyFill="1" applyBorder="1" applyAlignment="1">
      <alignment horizontal="right" vertical="center" wrapText="1"/>
    </xf>
    <xf numFmtId="0" fontId="12" fillId="2" borderId="0" xfId="0" applyFont="1" applyFill="1" applyAlignment="1">
      <alignment vertical="center" wrapText="1"/>
    </xf>
    <xf numFmtId="49" fontId="27" fillId="8" borderId="4" xfId="0" applyNumberFormat="1" applyFont="1" applyFill="1" applyBorder="1" applyAlignment="1">
      <alignment horizontal="right" vertical="center" wrapText="1"/>
    </xf>
    <xf numFmtId="0" fontId="0" fillId="2" borderId="0" xfId="0" applyFill="1" applyAlignment="1">
      <alignment horizontal="center" vertical="center" wrapText="1"/>
    </xf>
    <xf numFmtId="0" fontId="66" fillId="2" borderId="5" xfId="0" applyFont="1" applyFill="1" applyBorder="1" applyAlignment="1">
      <alignment horizontal="right" vertical="center" wrapText="1"/>
    </xf>
    <xf numFmtId="0" fontId="66" fillId="2" borderId="0" xfId="0" applyFont="1" applyFill="1" applyAlignment="1">
      <alignment horizontal="right" vertical="center" wrapText="1"/>
    </xf>
    <xf numFmtId="0" fontId="11" fillId="0" borderId="0" xfId="0" applyFont="1" applyAlignment="1">
      <alignment horizontal="center" vertical="center" wrapText="1"/>
    </xf>
    <xf numFmtId="49" fontId="21" fillId="5" borderId="4" xfId="0" applyNumberFormat="1" applyFont="1" applyFill="1" applyBorder="1" applyAlignment="1">
      <alignment horizontal="right" vertical="center" wrapText="1"/>
    </xf>
    <xf numFmtId="0" fontId="31" fillId="2" borderId="0" xfId="0" applyFont="1" applyFill="1" applyAlignment="1">
      <alignment vertical="center" wrapText="1"/>
    </xf>
    <xf numFmtId="0" fontId="11" fillId="4" borderId="5" xfId="0" applyFont="1" applyFill="1" applyBorder="1" applyAlignment="1">
      <alignment horizontal="justify" vertical="center" wrapText="1"/>
    </xf>
    <xf numFmtId="49" fontId="21" fillId="8" borderId="4" xfId="0" applyNumberFormat="1" applyFont="1" applyFill="1" applyBorder="1" applyAlignment="1">
      <alignment horizontal="right" vertical="center" wrapText="1"/>
    </xf>
    <xf numFmtId="0" fontId="56" fillId="2" borderId="0" xfId="0" applyFont="1" applyFill="1" applyAlignment="1">
      <alignment horizontal="justify" vertical="center" wrapText="1"/>
    </xf>
    <xf numFmtId="0" fontId="10" fillId="0" borderId="0" xfId="0" applyFont="1" applyAlignment="1">
      <alignment horizontal="justify" vertical="center" wrapText="1"/>
    </xf>
    <xf numFmtId="0" fontId="67" fillId="2" borderId="0" xfId="0" applyFont="1" applyFill="1" applyAlignment="1">
      <alignment horizontal="left" vertical="center"/>
    </xf>
    <xf numFmtId="0" fontId="11" fillId="2" borderId="0" xfId="0" applyFont="1" applyFill="1" applyAlignment="1">
      <alignment horizontal="justify" vertical="center" wrapText="1"/>
    </xf>
    <xf numFmtId="3" fontId="26" fillId="7" borderId="10" xfId="0" applyNumberFormat="1" applyFont="1" applyFill="1" applyBorder="1" applyAlignment="1">
      <alignment horizontal="left" vertical="center" wrapText="1"/>
    </xf>
    <xf numFmtId="0" fontId="12" fillId="2" borderId="0" xfId="0" applyFont="1" applyFill="1" applyAlignment="1">
      <alignment horizontal="justify" vertical="center" wrapText="1"/>
    </xf>
    <xf numFmtId="3" fontId="26" fillId="7" borderId="4" xfId="0" applyNumberFormat="1" applyFont="1" applyFill="1" applyBorder="1" applyAlignment="1">
      <alignment horizontal="left" vertical="center" wrapText="1"/>
    </xf>
    <xf numFmtId="0" fontId="14" fillId="2" borderId="0" xfId="0" applyFont="1" applyFill="1" applyAlignment="1">
      <alignment horizontal="justify" vertical="center" wrapText="1"/>
    </xf>
    <xf numFmtId="0" fontId="10" fillId="0" borderId="5" xfId="0" applyFont="1" applyBorder="1" applyAlignment="1">
      <alignment horizontal="left" vertical="center"/>
    </xf>
    <xf numFmtId="0" fontId="6" fillId="2" borderId="0" xfId="0" applyFont="1" applyFill="1" applyAlignment="1">
      <alignment horizontal="left" vertical="center"/>
    </xf>
    <xf numFmtId="0" fontId="0" fillId="2" borderId="0" xfId="0" applyFill="1" applyAlignment="1">
      <alignment vertical="top" wrapText="1"/>
    </xf>
    <xf numFmtId="0" fontId="54" fillId="2" borderId="8" xfId="0" applyFont="1" applyFill="1" applyBorder="1" applyAlignment="1">
      <alignment horizontal="justify" vertical="center" wrapText="1"/>
    </xf>
    <xf numFmtId="3" fontId="26" fillId="8" borderId="0" xfId="0" applyNumberFormat="1" applyFont="1" applyFill="1" applyAlignment="1">
      <alignment horizontal="right" vertical="center" wrapText="1"/>
    </xf>
    <xf numFmtId="3" fontId="26" fillId="8" borderId="0" xfId="0" applyNumberFormat="1" applyFont="1" applyFill="1" applyAlignment="1">
      <alignment horizontal="right" vertical="center"/>
    </xf>
    <xf numFmtId="0" fontId="54" fillId="0" borderId="25" xfId="0" applyFont="1" applyBorder="1" applyAlignment="1">
      <alignment horizontal="justify" vertical="center" wrapText="1"/>
    </xf>
    <xf numFmtId="49" fontId="27" fillId="5" borderId="6" xfId="0" applyNumberFormat="1" applyFont="1" applyFill="1" applyBorder="1" applyAlignment="1">
      <alignment horizontal="left" vertical="center" wrapText="1"/>
    </xf>
    <xf numFmtId="0" fontId="54" fillId="2" borderId="25" xfId="0" applyFont="1" applyFill="1" applyBorder="1" applyAlignment="1">
      <alignment horizontal="justify" vertical="center" wrapText="1"/>
    </xf>
    <xf numFmtId="0" fontId="54" fillId="2" borderId="25" xfId="0" applyFont="1" applyFill="1" applyBorder="1" applyAlignment="1">
      <alignment horizontal="left" vertical="center" wrapText="1"/>
    </xf>
    <xf numFmtId="0" fontId="11" fillId="2" borderId="21" xfId="0" applyFont="1" applyFill="1" applyBorder="1" applyAlignment="1">
      <alignment horizontal="left" vertical="center" wrapText="1"/>
    </xf>
    <xf numFmtId="0" fontId="54" fillId="2" borderId="21" xfId="0" applyFont="1" applyFill="1" applyBorder="1" applyAlignment="1">
      <alignment horizontal="left" vertical="center" wrapText="1"/>
    </xf>
    <xf numFmtId="0" fontId="10" fillId="2" borderId="21" xfId="0" applyFont="1" applyFill="1" applyBorder="1" applyAlignment="1">
      <alignment horizontal="right" vertical="center" wrapText="1"/>
    </xf>
    <xf numFmtId="0" fontId="25" fillId="2" borderId="0" xfId="0" applyFont="1" applyFill="1" applyAlignment="1">
      <alignment vertical="center" wrapText="1"/>
    </xf>
    <xf numFmtId="3" fontId="27" fillId="8" borderId="10" xfId="0" applyNumberFormat="1" applyFont="1" applyFill="1" applyBorder="1" applyAlignment="1">
      <alignment horizontal="right" vertical="center"/>
    </xf>
    <xf numFmtId="3" fontId="27" fillId="8" borderId="6" xfId="0" applyNumberFormat="1" applyFont="1" applyFill="1" applyBorder="1" applyAlignment="1">
      <alignment horizontal="right" vertical="center"/>
    </xf>
    <xf numFmtId="0" fontId="20" fillId="2" borderId="22" xfId="0" applyFont="1" applyFill="1" applyBorder="1" applyAlignment="1">
      <alignment horizontal="center" vertical="center" wrapText="1"/>
    </xf>
    <xf numFmtId="0" fontId="20" fillId="2" borderId="23" xfId="0" applyFont="1" applyFill="1" applyBorder="1" applyAlignment="1">
      <alignment horizontal="center" vertical="center" wrapText="1"/>
    </xf>
    <xf numFmtId="0" fontId="20" fillId="2" borderId="7" xfId="0" applyFont="1" applyFill="1" applyBorder="1" applyAlignment="1">
      <alignment horizontal="center" vertical="center" wrapText="1"/>
    </xf>
    <xf numFmtId="3" fontId="26" fillId="7" borderId="6" xfId="0" applyNumberFormat="1" applyFont="1" applyFill="1" applyBorder="1" applyAlignment="1">
      <alignment horizontal="left" vertical="center" wrapText="1"/>
    </xf>
    <xf numFmtId="0" fontId="7" fillId="2" borderId="21" xfId="0" applyFont="1" applyFill="1" applyBorder="1" applyAlignment="1">
      <alignment horizontal="justify" vertical="center" wrapText="1"/>
    </xf>
    <xf numFmtId="0" fontId="7" fillId="2" borderId="0" xfId="0" applyFont="1" applyFill="1" applyAlignment="1">
      <alignment horizontal="justify" vertical="center" wrapText="1"/>
    </xf>
    <xf numFmtId="0" fontId="3" fillId="2" borderId="0" xfId="0" applyFont="1" applyFill="1" applyAlignment="1">
      <alignment horizontal="left" vertical="center"/>
    </xf>
    <xf numFmtId="0" fontId="53" fillId="2" borderId="0" xfId="2" applyFill="1"/>
    <xf numFmtId="0" fontId="68" fillId="2" borderId="0" xfId="0" applyFont="1" applyFill="1"/>
    <xf numFmtId="3" fontId="27" fillId="8" borderId="4" xfId="0" applyNumberFormat="1" applyFont="1" applyFill="1" applyBorder="1" applyAlignment="1">
      <alignment horizontal="right" vertical="center" wrapText="1"/>
    </xf>
    <xf numFmtId="0" fontId="27" fillId="8" borderId="4" xfId="0" applyFont="1" applyFill="1" applyBorder="1" applyAlignment="1">
      <alignment horizontal="right" vertical="center" wrapText="1"/>
    </xf>
    <xf numFmtId="49" fontId="69" fillId="8" borderId="0" xfId="0" applyNumberFormat="1" applyFont="1" applyFill="1" applyAlignment="1">
      <alignment horizontal="left" vertical="center"/>
    </xf>
    <xf numFmtId="3" fontId="21" fillId="8" borderId="0" xfId="0" applyNumberFormat="1" applyFont="1" applyFill="1" applyAlignment="1">
      <alignment horizontal="right" vertical="center"/>
    </xf>
    <xf numFmtId="0" fontId="26" fillId="7" borderId="4" xfId="0" applyFont="1" applyFill="1" applyBorder="1" applyAlignment="1">
      <alignment horizontal="right" vertical="center"/>
    </xf>
    <xf numFmtId="0" fontId="26" fillId="7" borderId="4" xfId="0" applyFont="1" applyFill="1" applyBorder="1" applyAlignment="1">
      <alignment horizontal="center" vertical="center"/>
    </xf>
    <xf numFmtId="0" fontId="26" fillId="8" borderId="4" xfId="0" applyFont="1" applyFill="1" applyBorder="1" applyAlignment="1">
      <alignment horizontal="center" vertical="center"/>
    </xf>
    <xf numFmtId="3" fontId="26" fillId="7" borderId="22" xfId="0" applyNumberFormat="1" applyFont="1" applyFill="1" applyBorder="1" applyAlignment="1">
      <alignment horizontal="right" vertical="center"/>
    </xf>
    <xf numFmtId="0" fontId="72" fillId="2" borderId="0" xfId="0" applyFont="1" applyFill="1" applyAlignment="1">
      <alignment horizontal="center" vertical="center"/>
    </xf>
    <xf numFmtId="0" fontId="72" fillId="2" borderId="0" xfId="0" applyFont="1" applyFill="1" applyAlignment="1">
      <alignment vertical="center"/>
    </xf>
    <xf numFmtId="0" fontId="72" fillId="2" borderId="0" xfId="0" applyFont="1" applyFill="1" applyAlignment="1">
      <alignment horizontal="right" vertical="center"/>
    </xf>
    <xf numFmtId="0" fontId="73" fillId="2" borderId="0" xfId="0" applyFont="1" applyFill="1" applyAlignment="1">
      <alignment vertical="center"/>
    </xf>
    <xf numFmtId="0" fontId="73" fillId="2" borderId="0" xfId="0" applyFont="1" applyFill="1" applyAlignment="1">
      <alignment horizontal="right" vertical="center"/>
    </xf>
    <xf numFmtId="0" fontId="18" fillId="0" borderId="0" xfId="0" applyFont="1" applyAlignment="1">
      <alignment horizontal="right" vertical="center"/>
    </xf>
    <xf numFmtId="3" fontId="72" fillId="2" borderId="0" xfId="0" applyNumberFormat="1" applyFont="1" applyFill="1" applyAlignment="1">
      <alignment horizontal="right" vertical="center"/>
    </xf>
    <xf numFmtId="0" fontId="74" fillId="2" borderId="0" xfId="0" applyFont="1" applyFill="1" applyAlignment="1">
      <alignment vertical="center"/>
    </xf>
    <xf numFmtId="0" fontId="75" fillId="2" borderId="0" xfId="0" applyFont="1" applyFill="1" applyAlignment="1">
      <alignment vertical="center"/>
    </xf>
    <xf numFmtId="3" fontId="75" fillId="2" borderId="0" xfId="0" applyNumberFormat="1" applyFont="1" applyFill="1" applyAlignment="1">
      <alignment horizontal="right" vertical="center"/>
    </xf>
    <xf numFmtId="49" fontId="77" fillId="8" borderId="0" xfId="0" applyNumberFormat="1" applyFont="1" applyFill="1" applyAlignment="1">
      <alignment horizontal="left" vertical="center"/>
    </xf>
    <xf numFmtId="0" fontId="74" fillId="2" borderId="0" xfId="0" applyFont="1" applyFill="1"/>
    <xf numFmtId="0" fontId="7" fillId="2" borderId="0" xfId="0" applyFont="1" applyFill="1" applyAlignment="1">
      <alignment horizontal="left" vertical="center"/>
    </xf>
    <xf numFmtId="0" fontId="1" fillId="0" borderId="0" xfId="0" applyFont="1"/>
    <xf numFmtId="49" fontId="70" fillId="8" borderId="0" xfId="0" applyNumberFormat="1" applyFont="1" applyFill="1" applyAlignment="1">
      <alignment horizontal="left" vertical="center"/>
    </xf>
    <xf numFmtId="3" fontId="80" fillId="8" borderId="0" xfId="3" applyNumberFormat="1" applyFont="1" applyFill="1" applyAlignment="1">
      <alignment horizontal="right" vertical="center"/>
    </xf>
    <xf numFmtId="3" fontId="82" fillId="8" borderId="0" xfId="3" applyNumberFormat="1" applyFont="1" applyFill="1" applyAlignment="1">
      <alignment horizontal="right" vertical="center"/>
    </xf>
    <xf numFmtId="49" fontId="77" fillId="8" borderId="0" xfId="0" applyNumberFormat="1" applyFont="1" applyFill="1" applyAlignment="1">
      <alignment horizontal="left" vertical="center" wrapText="1"/>
    </xf>
    <xf numFmtId="1" fontId="77" fillId="8" borderId="0" xfId="0" applyNumberFormat="1" applyFont="1" applyFill="1" applyAlignment="1">
      <alignment horizontal="left" vertical="center"/>
    </xf>
    <xf numFmtId="3" fontId="70" fillId="8" borderId="0" xfId="3" applyNumberFormat="1" applyFont="1" applyFill="1" applyAlignment="1">
      <alignment horizontal="left" vertical="center"/>
    </xf>
    <xf numFmtId="3" fontId="77" fillId="8" borderId="0" xfId="0" applyNumberFormat="1" applyFont="1" applyFill="1" applyAlignment="1">
      <alignment horizontal="left" vertical="center"/>
    </xf>
    <xf numFmtId="3" fontId="70" fillId="6" borderId="4" xfId="3" applyNumberFormat="1" applyFont="1" applyFill="1" applyBorder="1" applyAlignment="1">
      <alignment horizontal="right" vertical="center"/>
    </xf>
    <xf numFmtId="3" fontId="80" fillId="6" borderId="27" xfId="0" applyNumberFormat="1" applyFont="1" applyFill="1" applyBorder="1" applyAlignment="1">
      <alignment horizontal="right" vertical="center"/>
    </xf>
    <xf numFmtId="3" fontId="70" fillId="8" borderId="0" xfId="3" applyNumberFormat="1" applyFont="1" applyFill="1" applyAlignment="1">
      <alignment horizontal="right" vertical="center"/>
    </xf>
    <xf numFmtId="3" fontId="80" fillId="8" borderId="0" xfId="0" applyNumberFormat="1" applyFont="1" applyFill="1" applyAlignment="1">
      <alignment horizontal="right" vertical="center"/>
    </xf>
    <xf numFmtId="3" fontId="82" fillId="8" borderId="0" xfId="0" applyNumberFormat="1" applyFont="1" applyFill="1" applyAlignment="1">
      <alignment horizontal="right" vertical="center"/>
    </xf>
    <xf numFmtId="0" fontId="70" fillId="2" borderId="0" xfId="0" applyFont="1" applyFill="1" applyAlignment="1">
      <alignment horizontal="right" vertical="center"/>
    </xf>
    <xf numFmtId="3" fontId="70" fillId="2" borderId="0" xfId="0" applyNumberFormat="1" applyFont="1" applyFill="1" applyAlignment="1">
      <alignment horizontal="right" vertical="center"/>
    </xf>
    <xf numFmtId="3" fontId="71" fillId="2" borderId="0" xfId="0" applyNumberFormat="1" applyFont="1" applyFill="1" applyAlignment="1">
      <alignment horizontal="right" vertical="center"/>
    </xf>
    <xf numFmtId="3" fontId="70" fillId="6" borderId="27" xfId="3" applyNumberFormat="1" applyFont="1" applyFill="1" applyBorder="1" applyAlignment="1">
      <alignment horizontal="right" vertical="center"/>
    </xf>
    <xf numFmtId="0" fontId="70" fillId="2" borderId="0" xfId="0" applyFont="1" applyFill="1" applyAlignment="1">
      <alignment vertical="center"/>
    </xf>
    <xf numFmtId="49" fontId="70" fillId="2" borderId="0" xfId="3" applyNumberFormat="1" applyFont="1" applyFill="1" applyAlignment="1">
      <alignment horizontal="left" vertical="center"/>
    </xf>
    <xf numFmtId="3" fontId="70" fillId="8" borderId="0" xfId="0" applyNumberFormat="1" applyFont="1" applyFill="1" applyAlignment="1">
      <alignment horizontal="right" vertical="center"/>
    </xf>
    <xf numFmtId="1" fontId="26" fillId="7" borderId="22" xfId="0" applyNumberFormat="1" applyFont="1" applyFill="1" applyBorder="1" applyAlignment="1">
      <alignment horizontal="center" vertical="center"/>
    </xf>
    <xf numFmtId="3" fontId="84" fillId="6" borderId="22" xfId="4" applyNumberFormat="1" applyFont="1" applyFill="1" applyBorder="1" applyAlignment="1">
      <alignment horizontal="right" vertical="center"/>
    </xf>
    <xf numFmtId="0" fontId="0" fillId="2" borderId="26" xfId="0" applyFill="1" applyBorder="1"/>
    <xf numFmtId="49" fontId="85" fillId="6" borderId="26" xfId="0" applyNumberFormat="1" applyFont="1" applyFill="1" applyBorder="1" applyAlignment="1">
      <alignment horizontal="left" vertical="center"/>
    </xf>
    <xf numFmtId="49" fontId="84" fillId="6" borderId="26" xfId="4" applyNumberFormat="1" applyFont="1" applyFill="1" applyBorder="1" applyAlignment="1">
      <alignment horizontal="left" vertical="center"/>
    </xf>
    <xf numFmtId="49" fontId="69" fillId="8" borderId="26" xfId="0" applyNumberFormat="1" applyFont="1" applyFill="1" applyBorder="1" applyAlignment="1">
      <alignment horizontal="left" vertical="center"/>
    </xf>
    <xf numFmtId="49" fontId="69" fillId="6" borderId="26" xfId="0" applyNumberFormat="1" applyFont="1" applyFill="1" applyBorder="1" applyAlignment="1">
      <alignment horizontal="left" vertical="center"/>
    </xf>
    <xf numFmtId="49" fontId="86" fillId="2" borderId="0" xfId="3" applyNumberFormat="1" applyFont="1" applyFill="1" applyAlignment="1">
      <alignment horizontal="left" vertical="center" wrapText="1"/>
    </xf>
    <xf numFmtId="165" fontId="86" fillId="2" borderId="0" xfId="3" applyNumberFormat="1" applyFont="1" applyFill="1" applyAlignment="1">
      <alignment horizontal="center" vertical="center"/>
    </xf>
    <xf numFmtId="49" fontId="87" fillId="2" borderId="0" xfId="3" applyNumberFormat="1" applyFont="1" applyFill="1" applyAlignment="1">
      <alignment horizontal="left" vertical="center"/>
    </xf>
    <xf numFmtId="3" fontId="87" fillId="2" borderId="0" xfId="3" applyNumberFormat="1" applyFont="1" applyFill="1" applyAlignment="1">
      <alignment horizontal="right" vertical="center"/>
    </xf>
    <xf numFmtId="49" fontId="86" fillId="2" borderId="0" xfId="3" applyNumberFormat="1" applyFont="1" applyFill="1" applyAlignment="1">
      <alignment horizontal="right" vertical="center" wrapText="1"/>
    </xf>
    <xf numFmtId="3" fontId="86" fillId="2" borderId="0" xfId="3" applyNumberFormat="1" applyFont="1" applyFill="1" applyAlignment="1">
      <alignment horizontal="right" vertical="center"/>
    </xf>
    <xf numFmtId="49" fontId="88" fillId="8" borderId="0" xfId="3" applyNumberFormat="1" applyFont="1" applyFill="1" applyAlignment="1">
      <alignment horizontal="left" vertical="center" wrapText="1"/>
    </xf>
    <xf numFmtId="165" fontId="88" fillId="8" borderId="0" xfId="3" applyNumberFormat="1" applyFont="1" applyFill="1" applyAlignment="1">
      <alignment horizontal="center" vertical="center"/>
    </xf>
    <xf numFmtId="49" fontId="88" fillId="8" borderId="0" xfId="3" applyNumberFormat="1" applyFont="1" applyFill="1" applyAlignment="1">
      <alignment horizontal="left" vertical="center"/>
    </xf>
    <xf numFmtId="3" fontId="88" fillId="8" borderId="0" xfId="3" applyNumberFormat="1" applyFont="1" applyFill="1" applyAlignment="1">
      <alignment horizontal="right" vertical="center"/>
    </xf>
    <xf numFmtId="49" fontId="88" fillId="2" borderId="0" xfId="3" applyNumberFormat="1" applyFont="1" applyFill="1" applyAlignment="1">
      <alignment horizontal="left" vertical="center"/>
    </xf>
    <xf numFmtId="49" fontId="88" fillId="8" borderId="0" xfId="3" applyNumberFormat="1" applyFont="1" applyFill="1" applyAlignment="1">
      <alignment horizontal="right" vertical="center" wrapText="1"/>
    </xf>
    <xf numFmtId="0" fontId="88" fillId="8" borderId="0" xfId="3" applyFont="1" applyFill="1" applyAlignment="1">
      <alignment horizontal="left"/>
    </xf>
    <xf numFmtId="3" fontId="27" fillId="8" borderId="10" xfId="0" applyNumberFormat="1" applyFont="1" applyFill="1" applyBorder="1" applyAlignment="1">
      <alignment vertical="center"/>
    </xf>
    <xf numFmtId="0" fontId="12" fillId="2" borderId="0" xfId="0" applyFont="1" applyFill="1" applyAlignment="1">
      <alignment horizontal="right" vertical="center" wrapText="1"/>
    </xf>
    <xf numFmtId="0" fontId="3" fillId="2" borderId="0" xfId="0" applyFont="1" applyFill="1" applyAlignment="1">
      <alignment horizontal="right" vertical="center" wrapText="1"/>
    </xf>
    <xf numFmtId="0" fontId="26" fillId="7" borderId="22" xfId="0" applyFont="1" applyFill="1" applyBorder="1" applyAlignment="1">
      <alignment horizontal="center" vertical="center"/>
    </xf>
    <xf numFmtId="3" fontId="26" fillId="7" borderId="28" xfId="0" applyNumberFormat="1" applyFont="1" applyFill="1" applyBorder="1" applyAlignment="1">
      <alignment horizontal="right" vertical="center"/>
    </xf>
    <xf numFmtId="0" fontId="26" fillId="7" borderId="29" xfId="0" applyFont="1" applyFill="1" applyBorder="1" applyAlignment="1">
      <alignment horizontal="center" vertical="center"/>
    </xf>
    <xf numFmtId="3" fontId="27" fillId="6" borderId="30" xfId="0" applyNumberFormat="1" applyFont="1" applyFill="1" applyBorder="1" applyAlignment="1">
      <alignment horizontal="right" vertical="center"/>
    </xf>
    <xf numFmtId="3" fontId="26" fillId="7" borderId="31" xfId="0" applyNumberFormat="1" applyFont="1" applyFill="1" applyBorder="1" applyAlignment="1">
      <alignment horizontal="right" vertical="center"/>
    </xf>
    <xf numFmtId="0" fontId="12" fillId="2" borderId="0" xfId="0" applyFont="1" applyFill="1" applyAlignment="1">
      <alignment horizontal="left" vertical="center" wrapText="1"/>
    </xf>
    <xf numFmtId="4" fontId="3" fillId="2" borderId="0" xfId="0" applyNumberFormat="1" applyFont="1" applyFill="1" applyAlignment="1">
      <alignment horizontal="right" vertical="center" wrapText="1"/>
    </xf>
    <xf numFmtId="4" fontId="11" fillId="2" borderId="0" xfId="0" applyNumberFormat="1" applyFont="1" applyFill="1" applyAlignment="1">
      <alignment horizontal="right" vertical="center" wrapText="1"/>
    </xf>
    <xf numFmtId="3" fontId="27" fillId="5" borderId="22" xfId="0" applyNumberFormat="1" applyFont="1" applyFill="1" applyBorder="1" applyAlignment="1">
      <alignment horizontal="right" vertical="center"/>
    </xf>
    <xf numFmtId="49" fontId="27" fillId="5" borderId="30" xfId="0" applyNumberFormat="1" applyFont="1" applyFill="1" applyBorder="1" applyAlignment="1">
      <alignment horizontal="right" vertical="center"/>
    </xf>
    <xf numFmtId="3" fontId="27" fillId="5" borderId="31" xfId="0" applyNumberFormat="1" applyFont="1" applyFill="1" applyBorder="1" applyAlignment="1">
      <alignment horizontal="right" vertical="center"/>
    </xf>
    <xf numFmtId="0" fontId="26" fillId="2" borderId="0" xfId="0" applyFont="1" applyFill="1" applyAlignment="1">
      <alignment horizontal="center" vertical="center"/>
    </xf>
    <xf numFmtId="49" fontId="27" fillId="2" borderId="0" xfId="0" applyNumberFormat="1" applyFont="1" applyFill="1" applyAlignment="1">
      <alignment horizontal="right" vertical="center"/>
    </xf>
    <xf numFmtId="3" fontId="27" fillId="2" borderId="0" xfId="0" applyNumberFormat="1" applyFont="1" applyFill="1" applyAlignment="1">
      <alignment horizontal="right" vertical="center"/>
    </xf>
    <xf numFmtId="0" fontId="26" fillId="7" borderId="12" xfId="0" applyFont="1" applyFill="1" applyBorder="1" applyAlignment="1">
      <alignment horizontal="center" vertical="center"/>
    </xf>
    <xf numFmtId="0" fontId="26" fillId="7" borderId="20" xfId="0" applyFont="1" applyFill="1" applyBorder="1" applyAlignment="1">
      <alignment horizontal="center" vertical="center"/>
    </xf>
    <xf numFmtId="49" fontId="27" fillId="5" borderId="22" xfId="0" applyNumberFormat="1" applyFont="1" applyFill="1" applyBorder="1" applyAlignment="1">
      <alignment horizontal="left" vertical="center"/>
    </xf>
    <xf numFmtId="49" fontId="27" fillId="5" borderId="22" xfId="0" applyNumberFormat="1" applyFont="1" applyFill="1" applyBorder="1" applyAlignment="1">
      <alignment horizontal="left" vertical="center" wrapText="1"/>
    </xf>
    <xf numFmtId="49" fontId="27" fillId="5" borderId="34" xfId="0" applyNumberFormat="1" applyFont="1" applyFill="1" applyBorder="1" applyAlignment="1">
      <alignment horizontal="left" vertical="center" wrapText="1"/>
    </xf>
    <xf numFmtId="49" fontId="27" fillId="5" borderId="36" xfId="0" applyNumberFormat="1" applyFont="1" applyFill="1" applyBorder="1" applyAlignment="1">
      <alignment horizontal="left" vertical="center"/>
    </xf>
    <xf numFmtId="49" fontId="27" fillId="5" borderId="35" xfId="0" applyNumberFormat="1" applyFont="1" applyFill="1" applyBorder="1" applyAlignment="1">
      <alignment horizontal="left" vertical="center" wrapText="1"/>
    </xf>
    <xf numFmtId="3" fontId="27" fillId="6" borderId="4" xfId="0" applyNumberFormat="1" applyFont="1" applyFill="1" applyBorder="1" applyAlignment="1">
      <alignment horizontal="center" vertical="center"/>
    </xf>
    <xf numFmtId="3" fontId="26" fillId="7" borderId="30" xfId="0" applyNumberFormat="1" applyFont="1" applyFill="1" applyBorder="1" applyAlignment="1">
      <alignment horizontal="right" vertical="center"/>
    </xf>
    <xf numFmtId="1" fontId="26" fillId="7" borderId="10" xfId="0" applyNumberFormat="1" applyFont="1" applyFill="1" applyBorder="1" applyAlignment="1">
      <alignment horizontal="center" vertical="center" wrapText="1"/>
    </xf>
    <xf numFmtId="1" fontId="26" fillId="7" borderId="10" xfId="0" applyNumberFormat="1" applyFont="1" applyFill="1" applyBorder="1" applyAlignment="1">
      <alignment horizontal="center" vertical="center"/>
    </xf>
    <xf numFmtId="0" fontId="0" fillId="2" borderId="0" xfId="0" applyFill="1" applyAlignment="1">
      <alignment horizontal="center"/>
    </xf>
    <xf numFmtId="0" fontId="26" fillId="7" borderId="12" xfId="0" applyFont="1" applyFill="1" applyBorder="1" applyAlignment="1">
      <alignment vertical="center" wrapText="1"/>
    </xf>
    <xf numFmtId="0" fontId="26" fillId="7" borderId="20" xfId="0" applyFont="1" applyFill="1" applyBorder="1" applyAlignment="1">
      <alignment vertical="center"/>
    </xf>
    <xf numFmtId="0" fontId="26" fillId="7" borderId="24" xfId="0" applyFont="1" applyFill="1" applyBorder="1" applyAlignment="1">
      <alignment vertical="center"/>
    </xf>
    <xf numFmtId="0" fontId="26" fillId="7" borderId="10" xfId="0" applyFont="1" applyFill="1" applyBorder="1" applyAlignment="1">
      <alignment horizontal="center" vertical="center"/>
    </xf>
    <xf numFmtId="49" fontId="27" fillId="5" borderId="36" xfId="0" applyNumberFormat="1" applyFont="1" applyFill="1" applyBorder="1" applyAlignment="1">
      <alignment horizontal="left" vertical="center" wrapText="1"/>
    </xf>
    <xf numFmtId="3" fontId="27" fillId="8" borderId="22" xfId="0" applyNumberFormat="1" applyFont="1" applyFill="1" applyBorder="1" applyAlignment="1">
      <alignment horizontal="right" vertical="center"/>
    </xf>
    <xf numFmtId="3" fontId="27" fillId="8" borderId="34" xfId="0" applyNumberFormat="1" applyFont="1" applyFill="1" applyBorder="1" applyAlignment="1">
      <alignment horizontal="right" vertical="center"/>
    </xf>
    <xf numFmtId="3" fontId="27" fillId="8" borderId="36" xfId="0" applyNumberFormat="1" applyFont="1" applyFill="1" applyBorder="1" applyAlignment="1">
      <alignment horizontal="right" vertical="center"/>
    </xf>
    <xf numFmtId="0" fontId="11" fillId="2" borderId="26" xfId="0" applyFont="1" applyFill="1" applyBorder="1" applyAlignment="1">
      <alignment horizontal="center" vertical="center" wrapText="1"/>
    </xf>
    <xf numFmtId="3" fontId="10" fillId="2" borderId="26" xfId="0" applyNumberFormat="1" applyFont="1" applyFill="1" applyBorder="1" applyAlignment="1">
      <alignment horizontal="right" vertical="center" wrapText="1"/>
    </xf>
    <xf numFmtId="0" fontId="10" fillId="2" borderId="26" xfId="0" applyFont="1" applyFill="1" applyBorder="1" applyAlignment="1">
      <alignment horizontal="right" vertical="center" wrapText="1"/>
    </xf>
    <xf numFmtId="9" fontId="0" fillId="2" borderId="0" xfId="1" applyFont="1" applyFill="1"/>
    <xf numFmtId="3" fontId="0" fillId="2" borderId="0" xfId="0" applyNumberFormat="1" applyFill="1"/>
    <xf numFmtId="3" fontId="89" fillId="0" borderId="0" xfId="0" applyNumberFormat="1" applyFont="1"/>
    <xf numFmtId="4" fontId="25" fillId="2" borderId="0" xfId="0" applyNumberFormat="1" applyFont="1" applyFill="1"/>
    <xf numFmtId="3" fontId="25" fillId="2" borderId="0" xfId="0" applyNumberFormat="1" applyFont="1" applyFill="1"/>
    <xf numFmtId="0" fontId="25" fillId="0" borderId="0" xfId="0" applyFont="1"/>
    <xf numFmtId="0" fontId="26" fillId="7" borderId="38" xfId="0" applyFont="1" applyFill="1" applyBorder="1" applyAlignment="1">
      <alignment horizontal="center" vertical="center"/>
    </xf>
    <xf numFmtId="3" fontId="27" fillId="6" borderId="22" xfId="0" applyNumberFormat="1" applyFont="1" applyFill="1" applyBorder="1" applyAlignment="1">
      <alignment horizontal="center" vertical="center"/>
    </xf>
    <xf numFmtId="3" fontId="27" fillId="6" borderId="22" xfId="0" applyNumberFormat="1" applyFont="1" applyFill="1" applyBorder="1" applyAlignment="1">
      <alignment horizontal="center" vertical="center" wrapText="1"/>
    </xf>
    <xf numFmtId="0" fontId="26" fillId="7" borderId="27" xfId="0" applyFont="1" applyFill="1" applyBorder="1" applyAlignment="1">
      <alignment horizontal="center" vertical="center"/>
    </xf>
    <xf numFmtId="3" fontId="27" fillId="6" borderId="30" xfId="0" applyNumberFormat="1" applyFont="1" applyFill="1" applyBorder="1" applyAlignment="1">
      <alignment horizontal="center" vertical="center"/>
    </xf>
    <xf numFmtId="3" fontId="27" fillId="6" borderId="31" xfId="0" applyNumberFormat="1" applyFont="1" applyFill="1" applyBorder="1" applyAlignment="1">
      <alignment horizontal="center" vertical="center" wrapText="1"/>
    </xf>
    <xf numFmtId="3" fontId="26" fillId="7" borderId="35" xfId="0" applyNumberFormat="1" applyFont="1" applyFill="1" applyBorder="1" applyAlignment="1">
      <alignment horizontal="left" vertical="center" wrapText="1"/>
    </xf>
    <xf numFmtId="49" fontId="27" fillId="8" borderId="22" xfId="0" applyNumberFormat="1" applyFont="1" applyFill="1" applyBorder="1" applyAlignment="1">
      <alignment horizontal="right" vertical="center" wrapText="1"/>
    </xf>
    <xf numFmtId="49" fontId="27" fillId="8" borderId="30" xfId="0" applyNumberFormat="1" applyFont="1" applyFill="1" applyBorder="1" applyAlignment="1">
      <alignment horizontal="right" vertical="center" wrapText="1"/>
    </xf>
    <xf numFmtId="49" fontId="27" fillId="8" borderId="31" xfId="0" applyNumberFormat="1" applyFont="1" applyFill="1" applyBorder="1" applyAlignment="1">
      <alignment horizontal="right" vertical="center" wrapText="1"/>
    </xf>
    <xf numFmtId="0" fontId="3" fillId="0" borderId="5" xfId="0" applyFont="1" applyBorder="1"/>
    <xf numFmtId="49" fontId="27" fillId="5" borderId="4" xfId="0" applyNumberFormat="1" applyFont="1" applyFill="1" applyBorder="1" applyAlignment="1">
      <alignment horizontal="left" vertical="center" indent="1"/>
    </xf>
    <xf numFmtId="3" fontId="10" fillId="2" borderId="0" xfId="0" applyNumberFormat="1" applyFont="1" applyFill="1" applyAlignment="1">
      <alignment horizontal="center" vertical="center" wrapText="1"/>
    </xf>
    <xf numFmtId="0" fontId="90" fillId="2" borderId="0" xfId="0" applyFont="1" applyFill="1" applyAlignment="1">
      <alignment horizontal="center" vertical="center" wrapText="1"/>
    </xf>
    <xf numFmtId="3" fontId="11" fillId="2" borderId="0" xfId="0" applyNumberFormat="1" applyFont="1" applyFill="1" applyAlignment="1">
      <alignment horizontal="center" vertical="center" wrapText="1"/>
    </xf>
    <xf numFmtId="0" fontId="50" fillId="0" borderId="0" xfId="0" applyFont="1" applyAlignment="1">
      <alignment horizontal="justify" vertical="center" wrapText="1"/>
    </xf>
    <xf numFmtId="0" fontId="27" fillId="8" borderId="4" xfId="0" applyFont="1" applyFill="1" applyBorder="1" applyAlignment="1">
      <alignment horizontal="right" vertical="center"/>
    </xf>
    <xf numFmtId="0" fontId="26" fillId="7" borderId="4" xfId="0" applyFont="1" applyFill="1" applyBorder="1" applyAlignment="1">
      <alignment horizontal="right" vertical="center" wrapText="1"/>
    </xf>
    <xf numFmtId="0" fontId="91" fillId="0" borderId="9" xfId="0" applyFont="1" applyBorder="1" applyAlignment="1">
      <alignment horizontal="center" vertical="center" wrapText="1"/>
    </xf>
    <xf numFmtId="49" fontId="8" fillId="5" borderId="10" xfId="0" applyNumberFormat="1" applyFont="1" applyFill="1" applyBorder="1" applyAlignment="1">
      <alignment horizontal="left" vertical="center"/>
    </xf>
    <xf numFmtId="3" fontId="27" fillId="6" borderId="10" xfId="0" applyNumberFormat="1" applyFont="1" applyFill="1" applyBorder="1" applyAlignment="1">
      <alignment horizontal="right" vertical="center"/>
    </xf>
    <xf numFmtId="49" fontId="8" fillId="5" borderId="27" xfId="0" applyNumberFormat="1" applyFont="1" applyFill="1" applyBorder="1" applyAlignment="1">
      <alignment horizontal="left" vertical="center"/>
    </xf>
    <xf numFmtId="3" fontId="27" fillId="6" borderId="27" xfId="0" applyNumberFormat="1" applyFont="1" applyFill="1" applyBorder="1" applyAlignment="1">
      <alignment horizontal="right" vertical="center"/>
    </xf>
    <xf numFmtId="0" fontId="56" fillId="2" borderId="0" xfId="0" applyFont="1" applyFill="1" applyAlignment="1">
      <alignment horizontal="right" vertical="center" wrapText="1"/>
    </xf>
    <xf numFmtId="0" fontId="92" fillId="2" borderId="0" xfId="0" applyFont="1" applyFill="1" applyAlignment="1">
      <alignment horizontal="left" vertical="center" wrapText="1"/>
    </xf>
    <xf numFmtId="0" fontId="91" fillId="2" borderId="0" xfId="0" applyFont="1" applyFill="1" applyAlignment="1">
      <alignment horizontal="right" vertical="center" wrapText="1"/>
    </xf>
    <xf numFmtId="0" fontId="0" fillId="0" borderId="0" xfId="0" applyAlignment="1">
      <alignment vertical="center"/>
    </xf>
    <xf numFmtId="0" fontId="0" fillId="0" borderId="3" xfId="0" applyBorder="1" applyAlignment="1">
      <alignment vertical="center"/>
    </xf>
    <xf numFmtId="3" fontId="27" fillId="6" borderId="39" xfId="0" applyNumberFormat="1" applyFont="1" applyFill="1" applyBorder="1" applyAlignment="1">
      <alignment horizontal="right" vertical="center"/>
    </xf>
    <xf numFmtId="3" fontId="27" fillId="6" borderId="35" xfId="0" applyNumberFormat="1" applyFont="1" applyFill="1" applyBorder="1" applyAlignment="1">
      <alignment horizontal="right" vertical="center"/>
    </xf>
    <xf numFmtId="1" fontId="26" fillId="7" borderId="40" xfId="0" applyNumberFormat="1" applyFont="1" applyFill="1" applyBorder="1" applyAlignment="1">
      <alignment horizontal="center" vertical="center"/>
    </xf>
    <xf numFmtId="0" fontId="72" fillId="2" borderId="26" xfId="0" applyFont="1" applyFill="1" applyBorder="1" applyAlignment="1">
      <alignment horizontal="right" vertical="top"/>
    </xf>
    <xf numFmtId="0" fontId="75" fillId="2" borderId="26" xfId="0" applyFont="1" applyFill="1" applyBorder="1" applyAlignment="1">
      <alignment horizontal="right" vertical="top"/>
    </xf>
    <xf numFmtId="0" fontId="75" fillId="2" borderId="26" xfId="0" applyFont="1" applyFill="1" applyBorder="1" applyAlignment="1">
      <alignment horizontal="center" vertical="top"/>
    </xf>
    <xf numFmtId="0" fontId="87" fillId="2" borderId="26" xfId="0" applyFont="1" applyFill="1" applyBorder="1" applyAlignment="1">
      <alignment vertical="top"/>
    </xf>
    <xf numFmtId="0" fontId="93" fillId="2" borderId="26" xfId="0" applyFont="1" applyFill="1" applyBorder="1" applyAlignment="1">
      <alignment horizontal="left" vertical="top"/>
    </xf>
    <xf numFmtId="0" fontId="72" fillId="2" borderId="0" xfId="0" applyFont="1" applyFill="1" applyAlignment="1">
      <alignment horizontal="right" vertical="top"/>
    </xf>
    <xf numFmtId="0" fontId="94" fillId="2" borderId="0" xfId="0" applyFont="1" applyFill="1" applyAlignment="1">
      <alignment horizontal="left" vertical="top"/>
    </xf>
    <xf numFmtId="0" fontId="95" fillId="2" borderId="0" xfId="0" applyFont="1" applyFill="1" applyAlignment="1">
      <alignment vertical="top"/>
    </xf>
    <xf numFmtId="0" fontId="93" fillId="2" borderId="0" xfId="0" applyFont="1" applyFill="1" applyAlignment="1">
      <alignment horizontal="left" vertical="top"/>
    </xf>
    <xf numFmtId="0" fontId="72" fillId="2" borderId="0" xfId="0" applyFont="1" applyFill="1" applyAlignment="1">
      <alignment horizontal="left" vertical="center" wrapText="1"/>
    </xf>
    <xf numFmtId="0" fontId="93" fillId="2" borderId="0" xfId="0" applyFont="1" applyFill="1" applyAlignment="1">
      <alignment horizontal="left" vertical="center" wrapText="1"/>
    </xf>
    <xf numFmtId="3" fontId="72" fillId="9" borderId="0" xfId="0" applyNumberFormat="1" applyFont="1" applyFill="1" applyAlignment="1">
      <alignment horizontal="center" vertical="center" wrapText="1"/>
    </xf>
    <xf numFmtId="0" fontId="72" fillId="9" borderId="0" xfId="0" applyFont="1" applyFill="1" applyAlignment="1">
      <alignment horizontal="center" vertical="center" wrapText="1"/>
    </xf>
    <xf numFmtId="0" fontId="93" fillId="9" borderId="0" xfId="0" applyFont="1" applyFill="1" applyAlignment="1">
      <alignment horizontal="center" vertical="center" wrapText="1"/>
    </xf>
    <xf numFmtId="49" fontId="27" fillId="8" borderId="0" xfId="0" applyNumberFormat="1" applyFont="1" applyFill="1" applyAlignment="1">
      <alignment horizontal="left" vertical="center"/>
    </xf>
    <xf numFmtId="3" fontId="27" fillId="8" borderId="0" xfId="0" applyNumberFormat="1" applyFont="1" applyFill="1" applyAlignment="1">
      <alignment vertical="center"/>
    </xf>
    <xf numFmtId="0" fontId="96" fillId="9" borderId="0" xfId="0" applyFont="1" applyFill="1" applyAlignment="1">
      <alignment horizontal="left" vertical="center" wrapText="1"/>
    </xf>
    <xf numFmtId="0" fontId="88" fillId="9" borderId="0" xfId="0" applyFont="1" applyFill="1" applyAlignment="1">
      <alignment horizontal="center" vertical="center" wrapText="1"/>
    </xf>
    <xf numFmtId="0" fontId="87" fillId="2" borderId="0" xfId="0" applyFont="1" applyFill="1" applyAlignment="1">
      <alignment horizontal="left"/>
    </xf>
    <xf numFmtId="0" fontId="87" fillId="2" borderId="0" xfId="0" applyFont="1" applyFill="1"/>
    <xf numFmtId="0" fontId="75" fillId="9" borderId="0" xfId="0" applyFont="1" applyFill="1" applyAlignment="1">
      <alignment horizontal="center" vertical="center" wrapText="1"/>
    </xf>
    <xf numFmtId="0" fontId="54" fillId="10" borderId="0" xfId="0" applyFont="1" applyFill="1" applyAlignment="1">
      <alignment horizontal="justify" vertical="center" wrapText="1"/>
    </xf>
    <xf numFmtId="0" fontId="41" fillId="0" borderId="0" xfId="0" applyFont="1"/>
    <xf numFmtId="0" fontId="11" fillId="2" borderId="3" xfId="0" applyFont="1" applyFill="1" applyBorder="1" applyAlignment="1">
      <alignment vertical="center"/>
    </xf>
    <xf numFmtId="0" fontId="11" fillId="2" borderId="0" xfId="0" applyFont="1" applyFill="1" applyAlignment="1">
      <alignment vertical="center"/>
    </xf>
    <xf numFmtId="49" fontId="26" fillId="7" borderId="4" xfId="0" applyNumberFormat="1" applyFont="1" applyFill="1" applyBorder="1" applyAlignment="1">
      <alignment horizontal="center" vertical="center" wrapText="1"/>
    </xf>
    <xf numFmtId="49" fontId="22" fillId="5" borderId="4" xfId="0" applyNumberFormat="1" applyFont="1" applyFill="1" applyBorder="1" applyAlignment="1">
      <alignment horizontal="left" vertical="center" wrapText="1"/>
    </xf>
    <xf numFmtId="0" fontId="98" fillId="0" borderId="0" xfId="0" applyFont="1" applyAlignment="1">
      <alignment vertical="center"/>
    </xf>
    <xf numFmtId="3" fontId="27" fillId="6" borderId="7" xfId="0" applyNumberFormat="1" applyFont="1" applyFill="1" applyBorder="1" applyAlignment="1">
      <alignment horizontal="center" vertical="center"/>
    </xf>
    <xf numFmtId="3" fontId="26" fillId="7" borderId="27" xfId="0" applyNumberFormat="1" applyFont="1" applyFill="1" applyBorder="1" applyAlignment="1">
      <alignment horizontal="left" vertical="center" wrapText="1"/>
    </xf>
    <xf numFmtId="3" fontId="22" fillId="7" borderId="7" xfId="0" applyNumberFormat="1" applyFont="1" applyFill="1" applyBorder="1" applyAlignment="1">
      <alignment horizontal="right" vertical="center" wrapText="1"/>
    </xf>
    <xf numFmtId="1" fontId="22" fillId="7" borderId="7" xfId="0" applyNumberFormat="1" applyFont="1" applyFill="1" applyBorder="1" applyAlignment="1">
      <alignment horizontal="right" vertical="center" wrapText="1"/>
    </xf>
    <xf numFmtId="1" fontId="22" fillId="7" borderId="41" xfId="0" applyNumberFormat="1" applyFont="1" applyFill="1" applyBorder="1" applyAlignment="1">
      <alignment horizontal="right" vertical="center" wrapText="1"/>
    </xf>
    <xf numFmtId="1" fontId="22" fillId="7" borderId="42" xfId="0" applyNumberFormat="1" applyFont="1" applyFill="1" applyBorder="1" applyAlignment="1">
      <alignment horizontal="right" vertical="center" wrapText="1"/>
    </xf>
    <xf numFmtId="3" fontId="22" fillId="7" borderId="43" xfId="0" applyNumberFormat="1" applyFont="1" applyFill="1" applyBorder="1" applyAlignment="1">
      <alignment horizontal="right" vertical="center" wrapText="1"/>
    </xf>
    <xf numFmtId="3" fontId="22" fillId="7" borderId="44" xfId="0" applyNumberFormat="1" applyFont="1" applyFill="1" applyBorder="1" applyAlignment="1">
      <alignment horizontal="right" vertical="center" wrapText="1"/>
    </xf>
    <xf numFmtId="3" fontId="26" fillId="7" borderId="7" xfId="0" applyNumberFormat="1" applyFont="1" applyFill="1" applyBorder="1" applyAlignment="1">
      <alignment horizontal="right" vertical="center"/>
    </xf>
    <xf numFmtId="0" fontId="15" fillId="3" borderId="45" xfId="0" applyFont="1" applyFill="1" applyBorder="1" applyAlignment="1">
      <alignment horizontal="left" vertical="center" wrapText="1"/>
    </xf>
    <xf numFmtId="0" fontId="23" fillId="3" borderId="46" xfId="0" applyFont="1" applyFill="1" applyBorder="1" applyAlignment="1">
      <alignment vertical="center" wrapText="1"/>
    </xf>
    <xf numFmtId="0" fontId="15" fillId="3" borderId="47" xfId="0" applyFont="1" applyFill="1" applyBorder="1" applyAlignment="1">
      <alignment horizontal="left" vertical="center" wrapText="1"/>
    </xf>
    <xf numFmtId="0" fontId="15" fillId="3" borderId="46" xfId="0" applyFont="1" applyFill="1" applyBorder="1" applyAlignment="1">
      <alignment horizontal="left" vertical="center" wrapText="1"/>
    </xf>
    <xf numFmtId="0" fontId="15" fillId="3" borderId="48" xfId="0" applyFont="1" applyFill="1" applyBorder="1" applyAlignment="1">
      <alignment horizontal="left" vertical="center" wrapText="1"/>
    </xf>
    <xf numFmtId="0" fontId="15" fillId="3" borderId="49" xfId="0" applyFont="1" applyFill="1" applyBorder="1" applyAlignment="1">
      <alignment horizontal="left" vertical="center" wrapText="1"/>
    </xf>
    <xf numFmtId="0" fontId="38" fillId="2" borderId="0" xfId="0" applyFont="1" applyFill="1"/>
    <xf numFmtId="0" fontId="7" fillId="2" borderId="8" xfId="0" applyFont="1" applyFill="1" applyBorder="1" applyAlignment="1">
      <alignment vertical="center"/>
    </xf>
    <xf numFmtId="0" fontId="20" fillId="2" borderId="21" xfId="0" applyFont="1" applyFill="1" applyBorder="1" applyAlignment="1">
      <alignment horizontal="right" vertical="center" wrapText="1"/>
    </xf>
    <xf numFmtId="0" fontId="26" fillId="7" borderId="4" xfId="0" applyFont="1" applyFill="1" applyBorder="1" applyAlignment="1">
      <alignment horizontal="left" vertical="center"/>
    </xf>
    <xf numFmtId="3" fontId="27" fillId="8" borderId="12" xfId="0" applyNumberFormat="1" applyFont="1" applyFill="1" applyBorder="1" applyAlignment="1">
      <alignment horizontal="right" vertical="center"/>
    </xf>
    <xf numFmtId="3" fontId="27" fillId="8" borderId="20" xfId="0" applyNumberFormat="1" applyFont="1" applyFill="1" applyBorder="1" applyAlignment="1">
      <alignment horizontal="right" vertical="center"/>
    </xf>
    <xf numFmtId="3" fontId="27" fillId="8" borderId="24" xfId="0" applyNumberFormat="1" applyFont="1" applyFill="1" applyBorder="1" applyAlignment="1">
      <alignment horizontal="right" vertical="center"/>
    </xf>
    <xf numFmtId="0" fontId="9" fillId="0" borderId="3" xfId="0" applyFont="1" applyBorder="1" applyAlignment="1">
      <alignment horizontal="justify" vertical="center" wrapText="1"/>
    </xf>
    <xf numFmtId="0" fontId="6" fillId="0" borderId="3" xfId="0" applyFont="1" applyBorder="1" applyAlignment="1">
      <alignment wrapText="1"/>
    </xf>
    <xf numFmtId="0" fontId="9" fillId="2" borderId="3" xfId="0" applyFont="1" applyFill="1" applyBorder="1" applyAlignment="1">
      <alignment horizontal="justify" vertical="center" wrapText="1"/>
    </xf>
    <xf numFmtId="0" fontId="0" fillId="2" borderId="3" xfId="0" applyFill="1" applyBorder="1" applyAlignment="1">
      <alignment wrapText="1"/>
    </xf>
    <xf numFmtId="0" fontId="5" fillId="2" borderId="3" xfId="0" applyFont="1" applyFill="1" applyBorder="1" applyAlignment="1">
      <alignment horizontal="justify" vertical="center"/>
    </xf>
    <xf numFmtId="0" fontId="0" fillId="2" borderId="3" xfId="0" applyFill="1" applyBorder="1"/>
    <xf numFmtId="0" fontId="5" fillId="2" borderId="0" xfId="0" applyFont="1" applyFill="1" applyAlignment="1">
      <alignment wrapText="1"/>
    </xf>
    <xf numFmtId="0" fontId="3" fillId="2" borderId="0" xfId="0" applyFont="1" applyFill="1" applyAlignment="1">
      <alignment wrapText="1"/>
    </xf>
    <xf numFmtId="0" fontId="3" fillId="2" borderId="0" xfId="0" applyFont="1" applyFill="1" applyAlignment="1">
      <alignment horizontal="left" vertical="top" wrapText="1"/>
    </xf>
    <xf numFmtId="0" fontId="3" fillId="0" borderId="0" xfId="0" applyFont="1" applyAlignment="1">
      <alignment horizontal="left" vertical="top" wrapText="1"/>
    </xf>
    <xf numFmtId="0" fontId="6" fillId="2" borderId="0" xfId="0" applyFont="1" applyFill="1" applyAlignment="1">
      <alignment wrapText="1"/>
    </xf>
    <xf numFmtId="0" fontId="0" fillId="0" borderId="0" xfId="0" applyAlignment="1">
      <alignment wrapText="1"/>
    </xf>
    <xf numFmtId="0" fontId="6" fillId="2" borderId="0" xfId="0" applyFont="1" applyFill="1" applyAlignment="1">
      <alignment horizontal="left" vertical="top" wrapText="1"/>
    </xf>
    <xf numFmtId="0" fontId="6" fillId="0" borderId="0" xfId="0" applyFont="1" applyAlignment="1">
      <alignment horizontal="left" vertical="top" wrapText="1"/>
    </xf>
    <xf numFmtId="0" fontId="1" fillId="0" borderId="0" xfId="0" applyFont="1" applyAlignment="1">
      <alignment wrapText="1"/>
    </xf>
    <xf numFmtId="0" fontId="9" fillId="2" borderId="0" xfId="0" applyFont="1" applyFill="1" applyAlignment="1">
      <alignment wrapText="1"/>
    </xf>
    <xf numFmtId="0" fontId="46" fillId="2" borderId="0" xfId="0" applyFont="1" applyFill="1" applyAlignment="1">
      <alignment wrapText="1"/>
    </xf>
    <xf numFmtId="0" fontId="24" fillId="0" borderId="0" xfId="0" applyFont="1" applyAlignment="1">
      <alignment wrapText="1"/>
    </xf>
    <xf numFmtId="0" fontId="46" fillId="2" borderId="0" xfId="0" applyFont="1" applyFill="1" applyAlignment="1">
      <alignment horizontal="left" wrapText="1"/>
    </xf>
    <xf numFmtId="0" fontId="47" fillId="2" borderId="0" xfId="0" applyFont="1" applyFill="1" applyAlignment="1">
      <alignment horizontal="left"/>
    </xf>
    <xf numFmtId="0" fontId="49" fillId="2" borderId="0" xfId="0" applyFont="1" applyFill="1" applyAlignment="1">
      <alignment horizontal="left"/>
    </xf>
    <xf numFmtId="0" fontId="41" fillId="2" borderId="0" xfId="0" applyFont="1" applyFill="1" applyAlignment="1">
      <alignment horizontal="left"/>
    </xf>
    <xf numFmtId="0" fontId="46" fillId="2" borderId="0" xfId="0" applyFont="1" applyFill="1" applyAlignment="1">
      <alignment horizontal="left" vertical="center" wrapText="1"/>
    </xf>
    <xf numFmtId="0" fontId="3" fillId="2" borderId="0" xfId="0" applyFont="1" applyFill="1" applyAlignment="1">
      <alignment horizontal="left" wrapText="1"/>
    </xf>
    <xf numFmtId="0" fontId="33" fillId="2" borderId="0" xfId="0" applyFont="1" applyFill="1" applyAlignment="1">
      <alignment horizontal="justify" vertical="center"/>
    </xf>
    <xf numFmtId="0" fontId="60" fillId="0" borderId="0" xfId="0" applyFont="1" applyAlignment="1">
      <alignment horizontal="justify" vertical="center" wrapText="1"/>
    </xf>
    <xf numFmtId="0" fontId="63" fillId="3" borderId="16" xfId="0" applyFont="1" applyFill="1" applyBorder="1" applyAlignment="1">
      <alignment horizontal="center" vertical="center" wrapText="1"/>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14" fillId="2" borderId="0" xfId="0" applyFont="1" applyFill="1" applyAlignment="1">
      <alignment horizontal="left" vertical="center" wrapText="1"/>
    </xf>
    <xf numFmtId="0" fontId="63" fillId="3" borderId="13" xfId="0" applyFont="1" applyFill="1" applyBorder="1" applyAlignment="1">
      <alignment horizontal="center" vertical="center" wrapText="1"/>
    </xf>
    <xf numFmtId="0" fontId="0" fillId="0" borderId="15" xfId="0" applyBorder="1" applyAlignment="1">
      <alignment horizontal="center" vertical="center" wrapText="1"/>
    </xf>
    <xf numFmtId="0" fontId="23" fillId="3" borderId="16" xfId="0" applyFont="1" applyFill="1" applyBorder="1" applyAlignment="1">
      <alignment horizontal="center" vertical="center" wrapText="1"/>
    </xf>
    <xf numFmtId="0" fontId="3" fillId="0" borderId="0" xfId="0" applyFont="1" applyAlignment="1">
      <alignment horizontal="left" wrapText="1"/>
    </xf>
    <xf numFmtId="0" fontId="0" fillId="0" borderId="8" xfId="0" applyBorder="1" applyAlignment="1">
      <alignment horizontal="center"/>
    </xf>
    <xf numFmtId="0" fontId="0" fillId="0" borderId="25" xfId="0" applyBorder="1" applyAlignment="1">
      <alignment horizontal="center"/>
    </xf>
    <xf numFmtId="3" fontId="26" fillId="7" borderId="35" xfId="0" applyNumberFormat="1" applyFont="1" applyFill="1" applyBorder="1" applyAlignment="1">
      <alignment horizontal="center" vertical="center" wrapText="1"/>
    </xf>
    <xf numFmtId="0" fontId="0" fillId="0" borderId="32" xfId="0" applyBorder="1" applyAlignment="1">
      <alignment horizontal="center" vertical="center" wrapText="1"/>
    </xf>
    <xf numFmtId="3" fontId="26" fillId="7" borderId="37" xfId="0" applyNumberFormat="1" applyFont="1" applyFill="1" applyBorder="1" applyAlignment="1">
      <alignment horizontal="center" vertical="center" wrapText="1"/>
    </xf>
    <xf numFmtId="3" fontId="26" fillId="7" borderId="33" xfId="0" applyNumberFormat="1" applyFont="1" applyFill="1" applyBorder="1" applyAlignment="1">
      <alignment horizontal="center" vertical="center" wrapText="1"/>
    </xf>
    <xf numFmtId="3" fontId="26" fillId="7" borderId="32" xfId="0" applyNumberFormat="1" applyFont="1" applyFill="1" applyBorder="1" applyAlignment="1">
      <alignment horizontal="center" vertical="center" wrapText="1"/>
    </xf>
    <xf numFmtId="0" fontId="10" fillId="0" borderId="0" xfId="0" applyFont="1" applyAlignment="1">
      <alignment horizontal="center" vertical="center" wrapText="1"/>
    </xf>
    <xf numFmtId="0" fontId="0" fillId="0" borderId="0" xfId="0" applyAlignment="1">
      <alignment horizontal="center" vertical="center" wrapText="1"/>
    </xf>
    <xf numFmtId="0" fontId="3" fillId="0" borderId="0" xfId="0" applyFont="1" applyAlignment="1">
      <alignment wrapText="1"/>
    </xf>
    <xf numFmtId="0" fontId="11" fillId="2" borderId="0" xfId="0" applyFont="1" applyFill="1" applyAlignment="1">
      <alignment horizontal="justify" vertical="center" wrapText="1"/>
    </xf>
    <xf numFmtId="0" fontId="90" fillId="2" borderId="0" xfId="0" applyFont="1" applyFill="1" applyAlignment="1">
      <alignment horizontal="center" vertical="center" wrapText="1"/>
    </xf>
    <xf numFmtId="0" fontId="1" fillId="2" borderId="0" xfId="0" applyFont="1" applyFill="1" applyAlignment="1">
      <alignment wrapText="1"/>
    </xf>
    <xf numFmtId="0" fontId="0" fillId="2" borderId="0" xfId="0" applyFill="1" applyAlignment="1">
      <alignment wrapText="1"/>
    </xf>
    <xf numFmtId="0" fontId="35" fillId="2" borderId="0" xfId="0" applyFont="1" applyFill="1" applyAlignment="1">
      <alignment vertical="top" wrapText="1"/>
    </xf>
    <xf numFmtId="0" fontId="0" fillId="2" borderId="0" xfId="0" applyFill="1" applyAlignment="1">
      <alignment vertical="top" wrapText="1"/>
    </xf>
  </cellXfs>
  <cellStyles count="6">
    <cellStyle name="Hipervínculo" xfId="2" builtinId="8"/>
    <cellStyle name="Normal" xfId="0" builtinId="0"/>
    <cellStyle name="Normal 2" xfId="3" xr:uid="{24805579-2A16-4901-B486-6CCDAEDBA080}"/>
    <cellStyle name="Normal 2 4" xfId="4" xr:uid="{0EB0A19D-3DF7-4E93-A210-04D8B2C565D0}"/>
    <cellStyle name="Normal 3" xfId="5" xr:uid="{28C5DF32-27A6-4E76-A77C-EE7314CE66EF}"/>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theme/theme1.xml><?xml version="1.0" encoding="utf-8"?>
<a:theme xmlns:a="http://schemas.openxmlformats.org/drawingml/2006/main" name="Tesoro antiguo">
  <a:themeElements>
    <a:clrScheme name="Personalizado 1">
      <a:dk1>
        <a:sysClr val="windowText" lastClr="000000"/>
      </a:dk1>
      <a:lt1>
        <a:sysClr val="window" lastClr="FFFFFF"/>
      </a:lt1>
      <a:dk2>
        <a:srgbClr val="BF9000"/>
      </a:dk2>
      <a:lt2>
        <a:srgbClr val="7F7F7F"/>
      </a:lt2>
      <a:accent1>
        <a:srgbClr val="A6A6A6"/>
      </a:accent1>
      <a:accent2>
        <a:srgbClr val="FFC000"/>
      </a:accent2>
      <a:accent3>
        <a:srgbClr val="D9D9D9"/>
      </a:accent3>
      <a:accent4>
        <a:srgbClr val="FFE699"/>
      </a:accent4>
      <a:accent5>
        <a:srgbClr val="A4AFDA"/>
      </a:accent5>
      <a:accent6>
        <a:srgbClr val="4051A8"/>
      </a:accent6>
      <a:hlink>
        <a:srgbClr val="081482"/>
      </a:hlink>
      <a:folHlink>
        <a:srgbClr val="595959"/>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BFE90-506C-4253-83DA-16E432811FDD}">
  <dimension ref="B2:E94"/>
  <sheetViews>
    <sheetView topLeftCell="A40" workbookViewId="0">
      <selection activeCell="C59" sqref="C59"/>
    </sheetView>
  </sheetViews>
  <sheetFormatPr baseColWidth="10" defaultColWidth="10.85546875" defaultRowHeight="15" x14ac:dyDescent="0.25"/>
  <cols>
    <col min="1" max="16384" width="10.85546875" style="1"/>
  </cols>
  <sheetData>
    <row r="2" spans="2:5" x14ac:dyDescent="0.25">
      <c r="B2" s="191" t="s">
        <v>699</v>
      </c>
    </row>
    <row r="4" spans="2:5" x14ac:dyDescent="0.25">
      <c r="B4" s="190" t="s">
        <v>150</v>
      </c>
      <c r="C4" s="63" t="s">
        <v>151</v>
      </c>
      <c r="D4" s="63"/>
      <c r="E4" s="63"/>
    </row>
    <row r="5" spans="2:5" x14ac:dyDescent="0.25">
      <c r="B5" s="190" t="s">
        <v>152</v>
      </c>
      <c r="C5" s="63" t="s">
        <v>153</v>
      </c>
      <c r="D5" s="63"/>
      <c r="E5" s="63"/>
    </row>
    <row r="6" spans="2:5" x14ac:dyDescent="0.25">
      <c r="B6" s="190" t="s">
        <v>154</v>
      </c>
      <c r="C6" s="63" t="s">
        <v>155</v>
      </c>
      <c r="D6" s="63"/>
      <c r="E6" s="63"/>
    </row>
    <row r="7" spans="2:5" x14ac:dyDescent="0.25">
      <c r="B7" s="190" t="s">
        <v>156</v>
      </c>
      <c r="C7" s="63" t="s">
        <v>157</v>
      </c>
      <c r="D7" s="63"/>
      <c r="E7" s="63"/>
    </row>
    <row r="8" spans="2:5" x14ac:dyDescent="0.25">
      <c r="B8" s="190" t="s">
        <v>244</v>
      </c>
      <c r="C8" s="1" t="s">
        <v>158</v>
      </c>
    </row>
    <row r="9" spans="2:5" x14ac:dyDescent="0.25">
      <c r="B9" s="190" t="s">
        <v>159</v>
      </c>
      <c r="C9" s="1" t="s">
        <v>160</v>
      </c>
    </row>
    <row r="10" spans="2:5" x14ac:dyDescent="0.25">
      <c r="B10" s="190" t="s">
        <v>161</v>
      </c>
      <c r="C10" s="1" t="s">
        <v>162</v>
      </c>
    </row>
    <row r="11" spans="2:5" x14ac:dyDescent="0.25">
      <c r="B11" s="190" t="s">
        <v>245</v>
      </c>
      <c r="C11" s="1" t="s">
        <v>163</v>
      </c>
    </row>
    <row r="12" spans="2:5" x14ac:dyDescent="0.25">
      <c r="B12" s="190" t="s">
        <v>246</v>
      </c>
      <c r="C12" s="1" t="s">
        <v>164</v>
      </c>
    </row>
    <row r="13" spans="2:5" x14ac:dyDescent="0.25">
      <c r="B13" s="190" t="s">
        <v>165</v>
      </c>
      <c r="C13" s="1" t="s">
        <v>856</v>
      </c>
    </row>
    <row r="14" spans="2:5" x14ac:dyDescent="0.25">
      <c r="B14" s="190" t="s">
        <v>167</v>
      </c>
      <c r="C14" s="1" t="s">
        <v>166</v>
      </c>
    </row>
    <row r="15" spans="2:5" x14ac:dyDescent="0.25">
      <c r="B15" s="190" t="s">
        <v>247</v>
      </c>
      <c r="C15" s="1" t="s">
        <v>168</v>
      </c>
    </row>
    <row r="16" spans="2:5" x14ac:dyDescent="0.25">
      <c r="B16" s="190" t="s">
        <v>248</v>
      </c>
      <c r="C16" s="1" t="s">
        <v>169</v>
      </c>
    </row>
    <row r="17" spans="2:3" x14ac:dyDescent="0.25">
      <c r="B17" s="190" t="s">
        <v>249</v>
      </c>
      <c r="C17" s="1" t="s">
        <v>170</v>
      </c>
    </row>
    <row r="18" spans="2:3" x14ac:dyDescent="0.25">
      <c r="B18" s="190" t="s">
        <v>854</v>
      </c>
      <c r="C18" s="1" t="s">
        <v>171</v>
      </c>
    </row>
    <row r="19" spans="2:3" x14ac:dyDescent="0.25">
      <c r="B19" s="190" t="s">
        <v>855</v>
      </c>
      <c r="C19" s="1" t="s">
        <v>172</v>
      </c>
    </row>
    <row r="20" spans="2:3" x14ac:dyDescent="0.25">
      <c r="B20" s="190" t="s">
        <v>857</v>
      </c>
      <c r="C20" s="1" t="s">
        <v>173</v>
      </c>
    </row>
    <row r="21" spans="2:3" x14ac:dyDescent="0.25">
      <c r="B21" s="190" t="s">
        <v>858</v>
      </c>
      <c r="C21" s="1" t="s">
        <v>174</v>
      </c>
    </row>
    <row r="22" spans="2:3" x14ac:dyDescent="0.25">
      <c r="B22" s="190" t="s">
        <v>859</v>
      </c>
      <c r="C22" s="1" t="s">
        <v>175</v>
      </c>
    </row>
    <row r="23" spans="2:3" x14ac:dyDescent="0.25">
      <c r="B23" s="190" t="s">
        <v>177</v>
      </c>
      <c r="C23" s="1" t="s">
        <v>176</v>
      </c>
    </row>
    <row r="24" spans="2:3" x14ac:dyDescent="0.25">
      <c r="B24" s="190" t="s">
        <v>860</v>
      </c>
      <c r="C24" s="1" t="s">
        <v>178</v>
      </c>
    </row>
    <row r="25" spans="2:3" x14ac:dyDescent="0.25">
      <c r="B25" s="190" t="s">
        <v>180</v>
      </c>
      <c r="C25" s="1" t="s">
        <v>179</v>
      </c>
    </row>
    <row r="26" spans="2:3" x14ac:dyDescent="0.25">
      <c r="B26" s="190" t="s">
        <v>250</v>
      </c>
      <c r="C26" s="1" t="s">
        <v>181</v>
      </c>
    </row>
    <row r="27" spans="2:3" x14ac:dyDescent="0.25">
      <c r="B27" s="190" t="s">
        <v>251</v>
      </c>
      <c r="C27" s="1" t="s">
        <v>182</v>
      </c>
    </row>
    <row r="28" spans="2:3" x14ac:dyDescent="0.25">
      <c r="B28" s="190" t="s">
        <v>252</v>
      </c>
      <c r="C28" s="1" t="s">
        <v>183</v>
      </c>
    </row>
    <row r="29" spans="2:3" x14ac:dyDescent="0.25">
      <c r="B29" s="190" t="s">
        <v>253</v>
      </c>
      <c r="C29" s="1" t="s">
        <v>184</v>
      </c>
    </row>
    <row r="30" spans="2:3" x14ac:dyDescent="0.25">
      <c r="B30" s="190" t="s">
        <v>186</v>
      </c>
      <c r="C30" s="1" t="s">
        <v>185</v>
      </c>
    </row>
    <row r="31" spans="2:3" x14ac:dyDescent="0.25">
      <c r="B31" s="190" t="s">
        <v>188</v>
      </c>
      <c r="C31" s="1" t="s">
        <v>187</v>
      </c>
    </row>
    <row r="32" spans="2:3" x14ac:dyDescent="0.25">
      <c r="B32" s="190" t="s">
        <v>254</v>
      </c>
      <c r="C32" s="1" t="s">
        <v>189</v>
      </c>
    </row>
    <row r="33" spans="2:3" x14ac:dyDescent="0.25">
      <c r="B33" s="190" t="s">
        <v>191</v>
      </c>
      <c r="C33" s="1" t="s">
        <v>190</v>
      </c>
    </row>
    <row r="34" spans="2:3" x14ac:dyDescent="0.25">
      <c r="B34" s="190" t="s">
        <v>255</v>
      </c>
      <c r="C34" s="1" t="s">
        <v>192</v>
      </c>
    </row>
    <row r="35" spans="2:3" x14ac:dyDescent="0.25">
      <c r="B35" s="190" t="s">
        <v>194</v>
      </c>
      <c r="C35" s="1" t="s">
        <v>193</v>
      </c>
    </row>
    <row r="36" spans="2:3" x14ac:dyDescent="0.25">
      <c r="B36" s="190" t="s">
        <v>256</v>
      </c>
      <c r="C36" s="1" t="s">
        <v>195</v>
      </c>
    </row>
    <row r="37" spans="2:3" x14ac:dyDescent="0.25">
      <c r="B37" s="190" t="s">
        <v>257</v>
      </c>
      <c r="C37" s="1" t="s">
        <v>196</v>
      </c>
    </row>
    <row r="38" spans="2:3" x14ac:dyDescent="0.25">
      <c r="B38" s="190" t="s">
        <v>258</v>
      </c>
      <c r="C38" s="1" t="s">
        <v>197</v>
      </c>
    </row>
    <row r="39" spans="2:3" x14ac:dyDescent="0.25">
      <c r="B39" s="190" t="s">
        <v>259</v>
      </c>
      <c r="C39" s="1" t="s">
        <v>862</v>
      </c>
    </row>
    <row r="40" spans="2:3" x14ac:dyDescent="0.25">
      <c r="B40" s="190" t="s">
        <v>260</v>
      </c>
      <c r="C40" s="1" t="s">
        <v>198</v>
      </c>
    </row>
    <row r="41" spans="2:3" x14ac:dyDescent="0.25">
      <c r="B41" s="190" t="s">
        <v>201</v>
      </c>
      <c r="C41" s="1" t="s">
        <v>861</v>
      </c>
    </row>
    <row r="42" spans="2:3" x14ac:dyDescent="0.25">
      <c r="B42" s="190" t="s">
        <v>203</v>
      </c>
      <c r="C42" s="1" t="s">
        <v>199</v>
      </c>
    </row>
    <row r="43" spans="2:3" x14ac:dyDescent="0.25">
      <c r="B43" s="190" t="s">
        <v>261</v>
      </c>
      <c r="C43" s="1" t="s">
        <v>200</v>
      </c>
    </row>
    <row r="44" spans="2:3" x14ac:dyDescent="0.25">
      <c r="B44" s="190" t="s">
        <v>262</v>
      </c>
      <c r="C44" s="1" t="s">
        <v>202</v>
      </c>
    </row>
    <row r="45" spans="2:3" x14ac:dyDescent="0.25">
      <c r="B45" s="190" t="s">
        <v>263</v>
      </c>
      <c r="C45" s="1" t="s">
        <v>204</v>
      </c>
    </row>
    <row r="46" spans="2:3" x14ac:dyDescent="0.25">
      <c r="B46" s="190" t="s">
        <v>264</v>
      </c>
      <c r="C46" s="1" t="s">
        <v>205</v>
      </c>
    </row>
    <row r="47" spans="2:3" x14ac:dyDescent="0.25">
      <c r="B47" s="190" t="s">
        <v>265</v>
      </c>
      <c r="C47" s="1" t="s">
        <v>206</v>
      </c>
    </row>
    <row r="48" spans="2:3" x14ac:dyDescent="0.25">
      <c r="B48" s="190" t="s">
        <v>266</v>
      </c>
      <c r="C48" s="1" t="s">
        <v>207</v>
      </c>
    </row>
    <row r="49" spans="2:3" x14ac:dyDescent="0.25">
      <c r="B49" s="190" t="s">
        <v>267</v>
      </c>
      <c r="C49" s="1" t="s">
        <v>208</v>
      </c>
    </row>
    <row r="50" spans="2:3" x14ac:dyDescent="0.25">
      <c r="B50" s="190" t="s">
        <v>211</v>
      </c>
      <c r="C50" s="1" t="s">
        <v>209</v>
      </c>
    </row>
    <row r="51" spans="2:3" x14ac:dyDescent="0.25">
      <c r="B51" s="190" t="s">
        <v>268</v>
      </c>
      <c r="C51" s="1" t="s">
        <v>210</v>
      </c>
    </row>
    <row r="52" spans="2:3" x14ac:dyDescent="0.25">
      <c r="B52" s="190" t="s">
        <v>269</v>
      </c>
      <c r="C52" s="1" t="s">
        <v>864</v>
      </c>
    </row>
    <row r="53" spans="2:3" x14ac:dyDescent="0.25">
      <c r="B53" s="190" t="s">
        <v>270</v>
      </c>
      <c r="C53" s="1" t="s">
        <v>865</v>
      </c>
    </row>
    <row r="54" spans="2:3" x14ac:dyDescent="0.25">
      <c r="B54" s="190" t="s">
        <v>271</v>
      </c>
      <c r="C54" s="1" t="s">
        <v>212</v>
      </c>
    </row>
    <row r="55" spans="2:3" x14ac:dyDescent="0.25">
      <c r="B55" s="190" t="s">
        <v>272</v>
      </c>
      <c r="C55" s="1" t="s">
        <v>698</v>
      </c>
    </row>
    <row r="56" spans="2:3" x14ac:dyDescent="0.25">
      <c r="B56" s="190" t="s">
        <v>273</v>
      </c>
      <c r="C56" s="1" t="s">
        <v>863</v>
      </c>
    </row>
    <row r="57" spans="2:3" x14ac:dyDescent="0.25">
      <c r="B57" s="190" t="s">
        <v>274</v>
      </c>
      <c r="C57" s="1" t="s">
        <v>213</v>
      </c>
    </row>
    <row r="58" spans="2:3" x14ac:dyDescent="0.25">
      <c r="B58" s="190" t="s">
        <v>275</v>
      </c>
      <c r="C58" s="1" t="s">
        <v>897</v>
      </c>
    </row>
    <row r="59" spans="2:3" x14ac:dyDescent="0.25">
      <c r="B59" s="190" t="s">
        <v>276</v>
      </c>
      <c r="C59" s="1" t="s">
        <v>898</v>
      </c>
    </row>
    <row r="60" spans="2:3" x14ac:dyDescent="0.25">
      <c r="B60" s="190" t="s">
        <v>277</v>
      </c>
      <c r="C60" s="1" t="s">
        <v>214</v>
      </c>
    </row>
    <row r="61" spans="2:3" x14ac:dyDescent="0.25">
      <c r="B61" s="190" t="s">
        <v>278</v>
      </c>
      <c r="C61" s="1" t="s">
        <v>866</v>
      </c>
    </row>
    <row r="62" spans="2:3" x14ac:dyDescent="0.25">
      <c r="B62" s="190" t="s">
        <v>279</v>
      </c>
      <c r="C62" s="1" t="s">
        <v>867</v>
      </c>
    </row>
    <row r="63" spans="2:3" x14ac:dyDescent="0.25">
      <c r="B63" s="190" t="s">
        <v>280</v>
      </c>
      <c r="C63" s="1" t="s">
        <v>215</v>
      </c>
    </row>
    <row r="64" spans="2:3" x14ac:dyDescent="0.25">
      <c r="B64" s="190" t="s">
        <v>281</v>
      </c>
      <c r="C64" s="1" t="s">
        <v>216</v>
      </c>
    </row>
    <row r="65" spans="2:3" x14ac:dyDescent="0.25">
      <c r="B65" s="190" t="s">
        <v>282</v>
      </c>
      <c r="C65" s="1" t="s">
        <v>217</v>
      </c>
    </row>
    <row r="66" spans="2:3" x14ac:dyDescent="0.25">
      <c r="B66" s="190" t="s">
        <v>283</v>
      </c>
      <c r="C66" s="1" t="s">
        <v>218</v>
      </c>
    </row>
    <row r="67" spans="2:3" x14ac:dyDescent="0.25">
      <c r="B67" s="190" t="s">
        <v>284</v>
      </c>
      <c r="C67" s="1" t="s">
        <v>219</v>
      </c>
    </row>
    <row r="68" spans="2:3" x14ac:dyDescent="0.25">
      <c r="B68" s="190" t="s">
        <v>285</v>
      </c>
      <c r="C68" s="1" t="s">
        <v>868</v>
      </c>
    </row>
    <row r="69" spans="2:3" x14ac:dyDescent="0.25">
      <c r="B69" s="190" t="s">
        <v>286</v>
      </c>
      <c r="C69" s="1" t="s">
        <v>220</v>
      </c>
    </row>
    <row r="70" spans="2:3" x14ac:dyDescent="0.25">
      <c r="B70" s="190" t="s">
        <v>287</v>
      </c>
      <c r="C70" s="1" t="s">
        <v>869</v>
      </c>
    </row>
    <row r="71" spans="2:3" x14ac:dyDescent="0.25">
      <c r="B71" s="190" t="s">
        <v>870</v>
      </c>
      <c r="C71" s="1" t="s">
        <v>221</v>
      </c>
    </row>
    <row r="72" spans="2:3" x14ac:dyDescent="0.25">
      <c r="B72" s="190" t="s">
        <v>288</v>
      </c>
      <c r="C72" s="1" t="s">
        <v>700</v>
      </c>
    </row>
    <row r="73" spans="2:3" x14ac:dyDescent="0.25">
      <c r="B73" s="190" t="s">
        <v>230</v>
      </c>
      <c r="C73" s="1" t="s">
        <v>222</v>
      </c>
    </row>
    <row r="74" spans="2:3" x14ac:dyDescent="0.25">
      <c r="B74" s="190" t="s">
        <v>289</v>
      </c>
      <c r="C74" s="1" t="s">
        <v>223</v>
      </c>
    </row>
    <row r="75" spans="2:3" x14ac:dyDescent="0.25">
      <c r="B75" s="190" t="s">
        <v>290</v>
      </c>
      <c r="C75" s="1" t="s">
        <v>224</v>
      </c>
    </row>
    <row r="76" spans="2:3" x14ac:dyDescent="0.25">
      <c r="B76" s="190" t="s">
        <v>291</v>
      </c>
      <c r="C76" s="1" t="s">
        <v>225</v>
      </c>
    </row>
    <row r="77" spans="2:3" x14ac:dyDescent="0.25">
      <c r="B77" s="190" t="s">
        <v>292</v>
      </c>
      <c r="C77" s="1" t="s">
        <v>226</v>
      </c>
    </row>
    <row r="78" spans="2:3" x14ac:dyDescent="0.25">
      <c r="B78" s="190" t="s">
        <v>871</v>
      </c>
      <c r="C78" s="1" t="s">
        <v>227</v>
      </c>
    </row>
    <row r="79" spans="2:3" x14ac:dyDescent="0.25">
      <c r="B79" s="190" t="s">
        <v>872</v>
      </c>
      <c r="C79" s="1" t="s">
        <v>228</v>
      </c>
    </row>
    <row r="80" spans="2:3" x14ac:dyDescent="0.25">
      <c r="B80" s="190" t="s">
        <v>293</v>
      </c>
      <c r="C80" s="1" t="s">
        <v>229</v>
      </c>
    </row>
    <row r="81" spans="2:3" x14ac:dyDescent="0.25">
      <c r="B81" s="190" t="s">
        <v>294</v>
      </c>
      <c r="C81" s="1" t="s">
        <v>231</v>
      </c>
    </row>
    <row r="82" spans="2:3" x14ac:dyDescent="0.25">
      <c r="B82" s="190" t="s">
        <v>295</v>
      </c>
      <c r="C82" s="1" t="s">
        <v>232</v>
      </c>
    </row>
    <row r="83" spans="2:3" x14ac:dyDescent="0.25">
      <c r="B83" s="190" t="s">
        <v>241</v>
      </c>
      <c r="C83" s="1" t="s">
        <v>233</v>
      </c>
    </row>
    <row r="84" spans="2:3" x14ac:dyDescent="0.25">
      <c r="B84" s="190" t="s">
        <v>296</v>
      </c>
      <c r="C84" s="1" t="s">
        <v>234</v>
      </c>
    </row>
    <row r="85" spans="2:3" x14ac:dyDescent="0.25">
      <c r="B85" s="190" t="s">
        <v>297</v>
      </c>
      <c r="C85" s="1" t="s">
        <v>235</v>
      </c>
    </row>
    <row r="86" spans="2:3" x14ac:dyDescent="0.25">
      <c r="B86" s="190" t="s">
        <v>884</v>
      </c>
      <c r="C86" s="1" t="s">
        <v>236</v>
      </c>
    </row>
    <row r="87" spans="2:3" x14ac:dyDescent="0.25">
      <c r="B87" s="190" t="s">
        <v>885</v>
      </c>
      <c r="C87" s="1" t="s">
        <v>237</v>
      </c>
    </row>
    <row r="88" spans="2:3" x14ac:dyDescent="0.25">
      <c r="B88" s="190" t="s">
        <v>886</v>
      </c>
      <c r="C88" s="1" t="s">
        <v>238</v>
      </c>
    </row>
    <row r="89" spans="2:3" x14ac:dyDescent="0.25">
      <c r="B89" s="190" t="s">
        <v>887</v>
      </c>
      <c r="C89" s="1" t="s">
        <v>239</v>
      </c>
    </row>
    <row r="90" spans="2:3" x14ac:dyDescent="0.25">
      <c r="B90" s="190" t="s">
        <v>888</v>
      </c>
      <c r="C90" s="1" t="s">
        <v>240</v>
      </c>
    </row>
    <row r="91" spans="2:3" x14ac:dyDescent="0.25">
      <c r="B91" s="190" t="s">
        <v>889</v>
      </c>
      <c r="C91" s="1" t="s">
        <v>892</v>
      </c>
    </row>
    <row r="92" spans="2:3" x14ac:dyDescent="0.25">
      <c r="B92" s="190" t="s">
        <v>890</v>
      </c>
      <c r="C92" s="1" t="s">
        <v>242</v>
      </c>
    </row>
    <row r="93" spans="2:3" x14ac:dyDescent="0.25">
      <c r="B93" s="190" t="s">
        <v>891</v>
      </c>
      <c r="C93" s="1" t="s">
        <v>243</v>
      </c>
    </row>
    <row r="94" spans="2:3" x14ac:dyDescent="0.25">
      <c r="B94" s="190" t="s">
        <v>893</v>
      </c>
      <c r="C94" s="1" t="s">
        <v>853</v>
      </c>
    </row>
  </sheetData>
  <hyperlinks>
    <hyperlink ref="B4" location="Antecedentes!A1" display="Tabla 1." xr:uid="{17FCFEFC-519A-4B7C-93D1-BCC35095A29B}"/>
    <hyperlink ref="B5" location="Antecedentes!A1" display="Tabla 2." xr:uid="{21BD2CDF-7BFF-419D-988A-6C84FF78B617}"/>
    <hyperlink ref="B6" location="Antecedentes!A1" display="Tabla 3. " xr:uid="{66036A8C-24CC-4469-90E8-5F331F8E9034}"/>
    <hyperlink ref="B7" location="Antecedentes!A1" display="Tabla 4. " xr:uid="{B95F9962-CA83-46E4-A8D4-5866A5B84022}"/>
    <hyperlink ref="B8" location="'Com. por Indicio'!A1" display="Tabla 5. " xr:uid="{476F7DF9-16CE-4CE5-B2CB-E8B14526CA00}"/>
    <hyperlink ref="B9" location="'Com. por Indicio'!A1" display="Tabla 6. " xr:uid="{0249AF46-A76F-46EB-9FD9-38DCD8767A5D}"/>
    <hyperlink ref="B10" location="'Com. por Indicio'!A1" display="Tabla 7. " xr:uid="{CDE0ED2F-5FF8-4035-9F1A-9B2FCBF6E072}"/>
    <hyperlink ref="B11" location="'Com. por Indicio'!A1" display="Tabla 8. " xr:uid="{14585A63-AE18-43BD-BB0D-6F3D34DE4F4D}"/>
    <hyperlink ref="B12" location="'Com. por Indicio'!A1" display="Tabla 9. " xr:uid="{69F0A53C-6E4D-4D4B-B9AB-B38DAE4FB11F}"/>
    <hyperlink ref="B13" location="'Com. por Indicio'!A1" display="Tabla 10." xr:uid="{A7594412-BC37-41B8-8C0D-E5E7881ABBC2}"/>
    <hyperlink ref="B14:B16" location="'Com. por Indicio'!A1" display="Tabla 11. " xr:uid="{A4945CDF-EADB-4A82-809E-5F44A45FCEED}"/>
    <hyperlink ref="B18:B23" location="'Mov. medios de pago'!A1" display="Tabla 14. " xr:uid="{98EE886F-BE29-481B-8E8E-4E1186158021}"/>
    <hyperlink ref="B24:B25" location="'Comunicación sistemática'!A1" display="Tabla 20." xr:uid="{D5145E1B-DB2E-44DC-B2C0-DD179077546A}"/>
    <hyperlink ref="B26:B29" location="'Investigaciones BC'!A1" display="Tabla 22. " xr:uid="{56A6B6DC-BBED-4CB5-A5B8-9E9FCD68ABF2}"/>
    <hyperlink ref="B30:B32" location="'Investigaciones T-FT'!A1" display="Tabla 26. " xr:uid="{B17B4F62-1C50-4603-9580-DBABFDD8963B}"/>
    <hyperlink ref="B33:B37" location="'Proc. Judiciales y Condenas BC'!A1" display="Tabla 29. " xr:uid="{2E1FAA42-2E13-4E00-861F-6FD340C50931}"/>
    <hyperlink ref="B38:B40" location="'Proc. Judiciales y Condenas FT'!A1" display="Tabla 34. " xr:uid="{0B0E9937-31DD-4C99-8AE9-CA07D6B6F14F}"/>
    <hyperlink ref="B42:B44" location="'Incautaciones Policiales'!A1" display="Tabla 36. " xr:uid="{15BFB1B1-C0EB-4A7F-A8DA-AC467F748A95}"/>
    <hyperlink ref="B45:B48" location="Decomisos!A1" display="Tabla 39. " xr:uid="{F5BA8F94-CD30-42D8-8166-044C44CFC345}"/>
    <hyperlink ref="B49:B53" location="'Actividad O.R.G.A'!A1" display="Tabla 43. " xr:uid="{2722A569-0586-49B0-8421-B0AA73AE7015}"/>
    <hyperlink ref="B54:B55" location="'Congelaciones FT-sanciones'!A1" display="Tabla 48. " xr:uid="{9D31AB62-D665-4BF2-8EC1-59B4540BAA77}"/>
    <hyperlink ref="B57:B60" location="'Coop. Jur. Inter- OEDEs'!A1" display="Tabla 50. " xr:uid="{659461E8-A734-40CF-A0F8-ABEB4DD3FA2D}"/>
    <hyperlink ref="B63:B64" location="'Coop. Int. Sepblac'!A1" display="Tabla 54. " xr:uid="{DA0D8FA7-645C-4F26-98A0-9CEEEE931A5B}"/>
    <hyperlink ref="B65" location="'Colab. Int. FT'!A1" display="Tabla 56. " xr:uid="{7F71CAD8-AB9B-4872-8DD9-A33F2742E409}"/>
    <hyperlink ref="B71:B73" location="Inspecciones!A1" display="Tabla 60. " xr:uid="{DEC840E7-2E2D-4AF2-9075-E23C6A8BAEFD}"/>
    <hyperlink ref="B74:B78" location="'Sanciones y requer. '!A1" display="Tabla 63. " xr:uid="{4554801D-4B09-47BD-B1D0-37EAAD5457B5}"/>
    <hyperlink ref="B79" location="Consultas!A1" display="Tabla 68." xr:uid="{3EB5DB15-9CDD-4E00-8763-55DB5D3B0465}"/>
    <hyperlink ref="B80:B86" location="'Coop. Nacional'!A1" display="Tabla 69. " xr:uid="{7B6BEA9E-B453-467A-BE28-AEFB6A3B4BDC}"/>
    <hyperlink ref="B87:B91" location="'Invest.  informes Sepblac'!A1" display="Tabla 76. " xr:uid="{DB35D9E2-1454-4D71-8316-521A4029BAA8}"/>
    <hyperlink ref="B92:B93" location="'Consultas Titularidad Real'!A1" display="Tabla 82. " xr:uid="{522E5918-474B-4501-AFC5-3DF10745B5C9}"/>
    <hyperlink ref="B17" location="'Com. por Indicio'!A1" display="Tabla 11. " xr:uid="{67E7F9B3-3ADA-4802-9258-D71AE39B5113}"/>
    <hyperlink ref="B20:B24" location="'Mov. medios de pago'!A1" display="Tabla 14. " xr:uid="{55106B9B-3354-46B6-AB02-A1E263825A50}"/>
    <hyperlink ref="B39" location="'Proc. Judiciales y Condenas FT'!A1" display="Tabla 34. " xr:uid="{5DD9D8D8-2F2A-454E-85F5-6CA83CC922DC}"/>
    <hyperlink ref="B41" location="'Proc. Judiciales y Condenas FT'!A1" display="Tabla 34. " xr:uid="{64F5C9B4-6D8A-4FB2-BD6F-B96FF9B1325A}"/>
    <hyperlink ref="B56" location="'Congelaciones FT-sanciones'!A1" display="Tabla 48. " xr:uid="{143C7DD0-DD03-4E4D-8345-9149EC564C39}"/>
    <hyperlink ref="B61:B62" location="'Coop. Jur. Inter- OEDEs'!A1" display="Tabla 50. " xr:uid="{34BB0518-0D91-42F1-BE68-B1A0F3E6F5BF}"/>
    <hyperlink ref="B94" location="FTF!A1" display="Tabla 91." xr:uid="{7848888A-2D04-4EAE-B072-F657C25424F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FB827-DAF3-4924-A539-81598D6F8F93}">
  <dimension ref="B3:S49"/>
  <sheetViews>
    <sheetView topLeftCell="A30" workbookViewId="0">
      <selection activeCell="E19" sqref="E19"/>
    </sheetView>
  </sheetViews>
  <sheetFormatPr baseColWidth="10" defaultColWidth="10.85546875" defaultRowHeight="15" x14ac:dyDescent="0.25"/>
  <cols>
    <col min="1" max="1" width="3.140625" style="1" customWidth="1"/>
    <col min="2" max="2" width="10.42578125" style="1" customWidth="1"/>
    <col min="3" max="3" width="29.5703125" style="1" customWidth="1"/>
    <col min="4" max="4" width="15.28515625" style="1" customWidth="1"/>
    <col min="5" max="5" width="15.7109375" style="1" customWidth="1"/>
    <col min="6" max="6" width="10.85546875" style="1"/>
    <col min="7" max="7" width="4.28515625" style="1" customWidth="1"/>
    <col min="8" max="8" width="9.42578125" style="1" customWidth="1"/>
    <col min="9" max="9" width="29.42578125" style="1" customWidth="1"/>
    <col min="10" max="10" width="15.42578125" style="1" customWidth="1"/>
    <col min="11" max="11" width="17.140625" style="1" customWidth="1"/>
    <col min="12" max="12" width="11.42578125" style="1" customWidth="1"/>
    <col min="13" max="16384" width="10.85546875" style="1"/>
  </cols>
  <sheetData>
    <row r="3" spans="2:19" x14ac:dyDescent="0.25">
      <c r="B3" s="213" t="s">
        <v>710</v>
      </c>
      <c r="C3" s="213"/>
      <c r="D3" s="213"/>
      <c r="E3" s="213"/>
      <c r="F3"/>
      <c r="H3" s="213" t="s">
        <v>711</v>
      </c>
      <c r="I3" s="213"/>
      <c r="J3" s="213"/>
      <c r="K3" s="213"/>
      <c r="L3"/>
      <c r="M3"/>
    </row>
    <row r="4" spans="2:19" ht="15.75" thickBot="1" x14ac:dyDescent="0.3"/>
    <row r="5" spans="2:19" ht="27.6" customHeight="1" thickTop="1" thickBot="1" x14ac:dyDescent="0.3">
      <c r="B5" s="35" t="s">
        <v>0</v>
      </c>
      <c r="C5" s="36" t="s">
        <v>1</v>
      </c>
      <c r="D5" s="35" t="s">
        <v>2</v>
      </c>
      <c r="E5" s="36" t="s">
        <v>3</v>
      </c>
      <c r="F5" s="36" t="s">
        <v>4</v>
      </c>
      <c r="G5" s="22"/>
      <c r="H5" s="35" t="s">
        <v>0</v>
      </c>
      <c r="I5" s="35" t="s">
        <v>1</v>
      </c>
      <c r="J5" s="35" t="s">
        <v>28</v>
      </c>
      <c r="K5" s="35" t="s">
        <v>29</v>
      </c>
      <c r="O5" s="200"/>
      <c r="P5" s="201"/>
      <c r="Q5" s="206"/>
      <c r="R5" s="206"/>
      <c r="S5" s="202"/>
    </row>
    <row r="6" spans="2:19" ht="15.75" thickTop="1" x14ac:dyDescent="0.25">
      <c r="B6" s="37" t="s">
        <v>5</v>
      </c>
      <c r="C6" s="18" t="s">
        <v>6</v>
      </c>
      <c r="D6" s="44">
        <v>111</v>
      </c>
      <c r="E6" s="44">
        <v>78</v>
      </c>
      <c r="F6" s="44">
        <v>189</v>
      </c>
      <c r="G6" s="22"/>
      <c r="H6" s="37" t="s">
        <v>5</v>
      </c>
      <c r="I6" s="18" t="s">
        <v>6</v>
      </c>
      <c r="J6" s="43">
        <v>4194438.6867199996</v>
      </c>
      <c r="K6" s="43">
        <v>697648.86968</v>
      </c>
      <c r="O6" s="200"/>
      <c r="P6" s="203"/>
      <c r="Q6" s="206"/>
      <c r="R6" s="206"/>
      <c r="S6" s="204"/>
    </row>
    <row r="7" spans="2:19" x14ac:dyDescent="0.25">
      <c r="B7" s="37"/>
      <c r="C7" s="46" t="s">
        <v>7</v>
      </c>
      <c r="D7" s="47">
        <v>49</v>
      </c>
      <c r="E7" s="47" t="s">
        <v>37</v>
      </c>
      <c r="F7" s="47">
        <v>49</v>
      </c>
      <c r="G7" s="22"/>
      <c r="H7" s="37"/>
      <c r="I7" s="46" t="s">
        <v>7</v>
      </c>
      <c r="J7" s="48">
        <v>3879230.8701300006</v>
      </c>
      <c r="K7" s="48">
        <v>690266.36134000006</v>
      </c>
      <c r="O7" s="200"/>
      <c r="P7" s="203"/>
      <c r="Q7" s="206"/>
      <c r="R7" s="206"/>
      <c r="S7" s="204"/>
    </row>
    <row r="8" spans="2:19" x14ac:dyDescent="0.25">
      <c r="B8" s="37"/>
      <c r="C8" s="46" t="s">
        <v>8</v>
      </c>
      <c r="D8" s="47">
        <v>61</v>
      </c>
      <c r="E8" s="47" t="s">
        <v>37</v>
      </c>
      <c r="F8" s="47">
        <v>61</v>
      </c>
      <c r="G8" s="22"/>
      <c r="H8" s="37"/>
      <c r="I8" s="46" t="s">
        <v>8</v>
      </c>
      <c r="J8" s="48">
        <v>134717.17159000001</v>
      </c>
      <c r="K8" s="48">
        <v>7382.5083399999994</v>
      </c>
      <c r="O8" s="200"/>
      <c r="P8" s="203"/>
      <c r="Q8" s="206"/>
      <c r="R8" s="206"/>
      <c r="S8" s="204"/>
    </row>
    <row r="9" spans="2:19" x14ac:dyDescent="0.25">
      <c r="B9" s="37"/>
      <c r="C9" s="46" t="s">
        <v>9</v>
      </c>
      <c r="D9" s="47">
        <v>1</v>
      </c>
      <c r="E9" s="47" t="s">
        <v>37</v>
      </c>
      <c r="F9" s="47">
        <v>1</v>
      </c>
      <c r="G9" s="22"/>
      <c r="H9" s="37"/>
      <c r="I9" s="46" t="s">
        <v>9</v>
      </c>
      <c r="J9" s="48">
        <v>180490.64500000002</v>
      </c>
      <c r="K9" s="48" t="s">
        <v>37</v>
      </c>
      <c r="O9" s="200"/>
      <c r="P9" s="201"/>
      <c r="Q9" s="206"/>
      <c r="R9" s="206"/>
      <c r="S9" s="202"/>
    </row>
    <row r="10" spans="2:19" x14ac:dyDescent="0.25">
      <c r="B10" s="37" t="s">
        <v>5</v>
      </c>
      <c r="C10" s="18" t="s">
        <v>10</v>
      </c>
      <c r="D10" s="44">
        <v>33</v>
      </c>
      <c r="E10" s="47" t="s">
        <v>37</v>
      </c>
      <c r="F10" s="44">
        <v>33</v>
      </c>
      <c r="G10" s="22"/>
      <c r="H10" s="37" t="s">
        <v>5</v>
      </c>
      <c r="I10" s="18" t="s">
        <v>10</v>
      </c>
      <c r="J10" s="43">
        <v>20905.233029999999</v>
      </c>
      <c r="K10" s="43" t="s">
        <v>37</v>
      </c>
      <c r="O10" s="200"/>
      <c r="P10" s="201"/>
      <c r="Q10" s="206"/>
      <c r="R10" s="206"/>
      <c r="S10" s="202"/>
    </row>
    <row r="11" spans="2:19" x14ac:dyDescent="0.25">
      <c r="B11" s="37" t="s">
        <v>11</v>
      </c>
      <c r="C11" s="18" t="s">
        <v>30</v>
      </c>
      <c r="D11" s="44">
        <v>82</v>
      </c>
      <c r="E11" s="44">
        <v>15</v>
      </c>
      <c r="F11" s="44">
        <v>97</v>
      </c>
      <c r="G11" s="22"/>
      <c r="H11" s="37" t="s">
        <v>11</v>
      </c>
      <c r="I11" s="18" t="s">
        <v>717</v>
      </c>
      <c r="J11" s="43">
        <v>294748.69387815997</v>
      </c>
      <c r="K11" s="43">
        <v>276006.47232659004</v>
      </c>
      <c r="O11" s="200"/>
      <c r="P11" s="201"/>
      <c r="Q11" s="200"/>
      <c r="R11" s="206"/>
      <c r="S11" s="202"/>
    </row>
    <row r="12" spans="2:19" x14ac:dyDescent="0.25">
      <c r="B12" s="37" t="s">
        <v>12</v>
      </c>
      <c r="C12" s="18" t="s">
        <v>31</v>
      </c>
      <c r="D12" s="44">
        <v>242</v>
      </c>
      <c r="E12" s="44">
        <v>49</v>
      </c>
      <c r="F12" s="44">
        <v>291</v>
      </c>
      <c r="G12" s="22"/>
      <c r="H12" s="37" t="s">
        <v>12</v>
      </c>
      <c r="I12" s="18" t="s">
        <v>31</v>
      </c>
      <c r="J12" s="43" t="s">
        <v>37</v>
      </c>
      <c r="K12" s="43">
        <v>11182</v>
      </c>
      <c r="O12" s="200"/>
      <c r="P12" s="201"/>
      <c r="Q12" s="202"/>
      <c r="R12" s="206"/>
      <c r="S12" s="202"/>
    </row>
    <row r="13" spans="2:19" x14ac:dyDescent="0.25">
      <c r="B13" s="37" t="s">
        <v>13</v>
      </c>
      <c r="C13" s="18" t="s">
        <v>715</v>
      </c>
      <c r="D13" s="44">
        <v>117</v>
      </c>
      <c r="E13" s="44">
        <v>48</v>
      </c>
      <c r="F13" s="44">
        <v>165</v>
      </c>
      <c r="G13" s="22"/>
      <c r="H13" s="37" t="s">
        <v>13</v>
      </c>
      <c r="I13" s="18" t="s">
        <v>32</v>
      </c>
      <c r="J13" s="43" t="s">
        <v>37</v>
      </c>
      <c r="K13" s="43">
        <v>630744</v>
      </c>
      <c r="O13" s="200"/>
      <c r="P13" s="201"/>
      <c r="Q13" s="202"/>
      <c r="R13" s="206"/>
      <c r="S13" s="202"/>
    </row>
    <row r="14" spans="2:19" x14ac:dyDescent="0.25">
      <c r="B14" s="37" t="s">
        <v>14</v>
      </c>
      <c r="C14" s="18" t="s">
        <v>714</v>
      </c>
      <c r="D14" s="44">
        <v>54</v>
      </c>
      <c r="E14" s="44" t="s">
        <v>37</v>
      </c>
      <c r="F14" s="44">
        <v>54</v>
      </c>
      <c r="G14" s="22"/>
      <c r="H14" s="37" t="s">
        <v>14</v>
      </c>
      <c r="I14" s="18" t="s">
        <v>718</v>
      </c>
      <c r="J14" s="43">
        <v>507</v>
      </c>
      <c r="K14" s="43" t="s">
        <v>37</v>
      </c>
      <c r="O14" s="200"/>
      <c r="P14" s="201"/>
      <c r="Q14" s="202"/>
      <c r="R14" s="206"/>
      <c r="S14" s="202"/>
    </row>
    <row r="15" spans="2:19" x14ac:dyDescent="0.25">
      <c r="B15" s="37" t="s">
        <v>16</v>
      </c>
      <c r="C15" s="18" t="s">
        <v>716</v>
      </c>
      <c r="D15" s="44">
        <v>150</v>
      </c>
      <c r="E15" s="44">
        <v>13</v>
      </c>
      <c r="F15" s="44">
        <v>163</v>
      </c>
      <c r="G15" s="22"/>
      <c r="H15" s="37" t="s">
        <v>16</v>
      </c>
      <c r="I15" s="18" t="s">
        <v>33</v>
      </c>
      <c r="J15" s="43"/>
      <c r="K15" s="43">
        <v>22141</v>
      </c>
      <c r="O15" s="200"/>
      <c r="P15" s="201"/>
      <c r="Q15" s="206"/>
      <c r="R15" s="201"/>
      <c r="S15" s="202"/>
    </row>
    <row r="16" spans="2:19" x14ac:dyDescent="0.25">
      <c r="B16" s="37" t="s">
        <v>17</v>
      </c>
      <c r="C16" s="18" t="s">
        <v>18</v>
      </c>
      <c r="D16" s="44">
        <v>19</v>
      </c>
      <c r="E16" s="44" t="s">
        <v>37</v>
      </c>
      <c r="F16" s="44">
        <v>19</v>
      </c>
      <c r="G16" s="22"/>
      <c r="H16" s="37" t="s">
        <v>17</v>
      </c>
      <c r="I16" s="18" t="s">
        <v>34</v>
      </c>
      <c r="J16" s="43">
        <v>2701.9182599999999</v>
      </c>
      <c r="K16" s="43" t="s">
        <v>37</v>
      </c>
      <c r="O16" s="200"/>
      <c r="P16" s="201"/>
      <c r="Q16" s="206"/>
      <c r="R16" s="202"/>
      <c r="S16" s="202"/>
    </row>
    <row r="17" spans="2:19" x14ac:dyDescent="0.25">
      <c r="B17" s="37" t="s">
        <v>19</v>
      </c>
      <c r="C17" s="18" t="s">
        <v>20</v>
      </c>
      <c r="D17" s="44">
        <v>74</v>
      </c>
      <c r="E17" s="44">
        <v>8</v>
      </c>
      <c r="F17" s="44">
        <v>82</v>
      </c>
      <c r="G17" s="22"/>
      <c r="H17" s="37" t="s">
        <v>19</v>
      </c>
      <c r="I17" s="18" t="s">
        <v>20</v>
      </c>
      <c r="J17" s="43">
        <v>17609.874260000001</v>
      </c>
      <c r="K17" s="43" t="s">
        <v>37</v>
      </c>
      <c r="O17" s="200"/>
      <c r="P17" s="201"/>
      <c r="Q17" s="206"/>
      <c r="R17" s="202"/>
      <c r="S17" s="202"/>
    </row>
    <row r="18" spans="2:19" x14ac:dyDescent="0.25">
      <c r="B18" s="37" t="s">
        <v>19</v>
      </c>
      <c r="C18" s="18" t="s">
        <v>21</v>
      </c>
      <c r="D18" s="44">
        <v>10</v>
      </c>
      <c r="E18" s="205">
        <v>5</v>
      </c>
      <c r="F18" s="44">
        <v>15</v>
      </c>
      <c r="G18" s="22"/>
      <c r="H18" s="37" t="s">
        <v>19</v>
      </c>
      <c r="I18" s="18" t="s">
        <v>21</v>
      </c>
      <c r="J18" s="43">
        <v>789.50716</v>
      </c>
      <c r="K18" s="43" t="s">
        <v>37</v>
      </c>
      <c r="O18" s="200"/>
      <c r="P18" s="201"/>
      <c r="Q18" s="206"/>
      <c r="R18" s="201"/>
      <c r="S18" s="202"/>
    </row>
    <row r="19" spans="2:19" x14ac:dyDescent="0.25">
      <c r="B19" s="37" t="s">
        <v>22</v>
      </c>
      <c r="C19" s="18" t="s">
        <v>23</v>
      </c>
      <c r="D19" s="44">
        <v>15</v>
      </c>
      <c r="E19" s="44" t="s">
        <v>37</v>
      </c>
      <c r="F19" s="44">
        <v>13</v>
      </c>
      <c r="G19" s="22"/>
      <c r="H19" s="37" t="s">
        <v>22</v>
      </c>
      <c r="I19" s="18" t="s">
        <v>35</v>
      </c>
      <c r="J19" s="43">
        <v>80.195030000000003</v>
      </c>
      <c r="K19" s="43" t="s">
        <v>37</v>
      </c>
      <c r="O19" s="200"/>
      <c r="P19" s="201"/>
      <c r="Q19" s="202"/>
      <c r="R19" s="201"/>
      <c r="S19" s="202"/>
    </row>
    <row r="20" spans="2:19" ht="15.75" thickBot="1" x14ac:dyDescent="0.3">
      <c r="B20" s="49" t="s">
        <v>24</v>
      </c>
      <c r="C20" s="50" t="s">
        <v>25</v>
      </c>
      <c r="D20" s="51">
        <v>62</v>
      </c>
      <c r="E20" s="51">
        <v>26</v>
      </c>
      <c r="F20" s="51">
        <v>88</v>
      </c>
      <c r="G20" s="22"/>
      <c r="H20" s="49" t="s">
        <v>24</v>
      </c>
      <c r="I20" s="50" t="s">
        <v>36</v>
      </c>
      <c r="J20" s="52" t="s">
        <v>37</v>
      </c>
      <c r="K20" s="52" t="s">
        <v>37</v>
      </c>
      <c r="O20" s="207"/>
      <c r="P20" s="208"/>
      <c r="Q20" s="209"/>
      <c r="R20" s="209"/>
      <c r="S20" s="209"/>
    </row>
    <row r="21" spans="2:19" ht="16.5" thickTop="1" thickBot="1" x14ac:dyDescent="0.3">
      <c r="B21" s="19"/>
      <c r="C21" s="53" t="s">
        <v>26</v>
      </c>
      <c r="D21" s="55">
        <f>SUM(D10:D20)+D6</f>
        <v>969</v>
      </c>
      <c r="E21" s="54">
        <f>SUM(E6:E20)</f>
        <v>242</v>
      </c>
      <c r="F21" s="55">
        <f>SUM(F10:F20)+F6</f>
        <v>1209</v>
      </c>
      <c r="G21" s="22"/>
      <c r="H21" s="19"/>
      <c r="I21" s="53" t="s">
        <v>26</v>
      </c>
      <c r="J21" s="55">
        <f>J6+J10+J11+J14+J16+J17+J18+J19</f>
        <v>4531781.1083381586</v>
      </c>
      <c r="K21" s="55">
        <f>K6+K11+K12+K13+K15</f>
        <v>1637722.34200659</v>
      </c>
    </row>
    <row r="22" spans="2:19" ht="22.5" customHeight="1" thickTop="1" x14ac:dyDescent="0.25">
      <c r="B22" s="380" t="s">
        <v>708</v>
      </c>
      <c r="C22" s="381"/>
      <c r="D22" s="381"/>
      <c r="E22" s="381"/>
      <c r="F22" s="381"/>
      <c r="H22" s="382" t="s">
        <v>709</v>
      </c>
      <c r="I22" s="383"/>
      <c r="J22" s="383"/>
      <c r="K22" s="383"/>
      <c r="L22" s="8"/>
    </row>
    <row r="24" spans="2:19" x14ac:dyDescent="0.25">
      <c r="B24" s="4" t="s">
        <v>27</v>
      </c>
      <c r="H24" s="4" t="s">
        <v>27</v>
      </c>
    </row>
    <row r="25" spans="2:19" ht="69" customHeight="1" x14ac:dyDescent="0.25">
      <c r="B25" s="388" t="s">
        <v>720</v>
      </c>
      <c r="C25" s="389"/>
      <c r="D25" s="389"/>
      <c r="E25" s="389"/>
      <c r="F25" s="389"/>
      <c r="H25" s="392" t="s">
        <v>725</v>
      </c>
      <c r="I25" s="393"/>
      <c r="J25" s="393"/>
      <c r="K25" s="393"/>
      <c r="L25" s="393"/>
    </row>
    <row r="26" spans="2:19" x14ac:dyDescent="0.25">
      <c r="B26" s="5"/>
    </row>
    <row r="27" spans="2:19" ht="22.5" customHeight="1" x14ac:dyDescent="0.25">
      <c r="B27" s="390"/>
      <c r="C27" s="391"/>
      <c r="D27" s="391"/>
      <c r="E27" s="391"/>
      <c r="F27" s="391"/>
    </row>
    <row r="28" spans="2:19" ht="19.5" customHeight="1" x14ac:dyDescent="0.25">
      <c r="B28" s="390"/>
      <c r="C28" s="391"/>
      <c r="D28" s="391"/>
      <c r="E28" s="391"/>
      <c r="F28" s="391"/>
    </row>
    <row r="30" spans="2:19" x14ac:dyDescent="0.25">
      <c r="B30" s="213" t="s">
        <v>712</v>
      </c>
      <c r="C30" s="213"/>
      <c r="D30" s="213"/>
      <c r="E30" s="9"/>
      <c r="H30" s="9" t="s">
        <v>713</v>
      </c>
      <c r="I30" s="9"/>
      <c r="J30" s="213"/>
      <c r="K30" s="213"/>
      <c r="L30"/>
      <c r="M30"/>
    </row>
    <row r="31" spans="2:19" ht="15.75" thickBot="1" x14ac:dyDescent="0.3"/>
    <row r="32" spans="2:19" ht="39.75" thickTop="1" thickBot="1" x14ac:dyDescent="0.3">
      <c r="B32" s="35" t="s">
        <v>0</v>
      </c>
      <c r="C32" s="36" t="s">
        <v>40</v>
      </c>
      <c r="D32" s="35"/>
      <c r="E32" s="36" t="s">
        <v>41</v>
      </c>
      <c r="H32" s="35" t="s">
        <v>0</v>
      </c>
      <c r="I32" s="36" t="s">
        <v>40</v>
      </c>
      <c r="J32" s="35"/>
      <c r="K32" s="35" t="s">
        <v>41</v>
      </c>
      <c r="O32" s="210"/>
      <c r="P32" s="210"/>
      <c r="Q32" s="210"/>
      <c r="R32" s="210"/>
      <c r="S32" s="210"/>
    </row>
    <row r="33" spans="2:19" ht="15.75" thickTop="1" x14ac:dyDescent="0.25">
      <c r="B33" s="37" t="s">
        <v>42</v>
      </c>
      <c r="C33" s="38" t="s">
        <v>43</v>
      </c>
      <c r="D33" s="20"/>
      <c r="E33" s="39">
        <v>923</v>
      </c>
      <c r="H33" s="37" t="s">
        <v>42</v>
      </c>
      <c r="I33" s="38" t="s">
        <v>43</v>
      </c>
      <c r="J33" s="20"/>
      <c r="K33" s="43" t="s">
        <v>37</v>
      </c>
      <c r="O33" s="200"/>
      <c r="P33" s="201"/>
      <c r="Q33" s="202"/>
      <c r="R33" s="202"/>
      <c r="S33" s="202"/>
    </row>
    <row r="34" spans="2:19" x14ac:dyDescent="0.25">
      <c r="B34" s="37" t="s">
        <v>44</v>
      </c>
      <c r="C34" s="38" t="s">
        <v>45</v>
      </c>
      <c r="D34" s="20"/>
      <c r="E34" s="39">
        <v>8649</v>
      </c>
      <c r="H34" s="37" t="s">
        <v>44</v>
      </c>
      <c r="I34" s="38" t="s">
        <v>134</v>
      </c>
      <c r="J34" s="20"/>
      <c r="K34" s="43">
        <v>27113</v>
      </c>
      <c r="O34" s="200"/>
      <c r="P34" s="201"/>
      <c r="Q34" s="211"/>
      <c r="R34" s="211"/>
      <c r="S34" s="206"/>
    </row>
    <row r="35" spans="2:19" x14ac:dyDescent="0.25">
      <c r="B35" s="37" t="s">
        <v>46</v>
      </c>
      <c r="C35" s="38" t="s">
        <v>47</v>
      </c>
      <c r="D35" s="20"/>
      <c r="E35" s="39">
        <v>8415</v>
      </c>
      <c r="H35" s="37" t="s">
        <v>46</v>
      </c>
      <c r="I35" s="38" t="s">
        <v>135</v>
      </c>
      <c r="J35" s="20"/>
      <c r="K35" s="43">
        <v>8756</v>
      </c>
      <c r="O35" s="200"/>
      <c r="P35" s="201"/>
      <c r="Q35" s="211"/>
      <c r="R35" s="211"/>
      <c r="S35" s="206"/>
    </row>
    <row r="36" spans="2:19" x14ac:dyDescent="0.25">
      <c r="B36" s="37" t="s">
        <v>48</v>
      </c>
      <c r="C36" s="38" t="s">
        <v>49</v>
      </c>
      <c r="D36" s="20"/>
      <c r="E36" s="39">
        <v>2785</v>
      </c>
      <c r="H36" s="37" t="s">
        <v>48</v>
      </c>
      <c r="I36" s="38" t="s">
        <v>49</v>
      </c>
      <c r="J36" s="20"/>
      <c r="K36" s="43" t="s">
        <v>722</v>
      </c>
      <c r="O36" s="200"/>
      <c r="P36" s="201"/>
      <c r="Q36" s="211"/>
      <c r="R36" s="211"/>
      <c r="S36" s="206"/>
    </row>
    <row r="37" spans="2:19" x14ac:dyDescent="0.25">
      <c r="B37" s="37" t="s">
        <v>48</v>
      </c>
      <c r="C37" s="38" t="s">
        <v>50</v>
      </c>
      <c r="D37" s="20"/>
      <c r="E37" s="39">
        <v>1131</v>
      </c>
      <c r="H37" s="37" t="s">
        <v>48</v>
      </c>
      <c r="I37" s="38" t="s">
        <v>50</v>
      </c>
      <c r="J37" s="20"/>
      <c r="K37" s="43" t="s">
        <v>722</v>
      </c>
      <c r="O37" s="200"/>
      <c r="P37" s="201"/>
      <c r="Q37" s="211"/>
      <c r="R37" s="211"/>
      <c r="S37" s="206"/>
    </row>
    <row r="38" spans="2:19" x14ac:dyDescent="0.25">
      <c r="B38" s="37" t="s">
        <v>51</v>
      </c>
      <c r="C38" s="38" t="s">
        <v>52</v>
      </c>
      <c r="D38" s="20"/>
      <c r="E38" s="39">
        <v>1246</v>
      </c>
      <c r="H38" s="37" t="s">
        <v>51</v>
      </c>
      <c r="I38" s="38" t="s">
        <v>52</v>
      </c>
      <c r="J38" s="20"/>
      <c r="K38" s="43">
        <v>3776</v>
      </c>
      <c r="O38" s="200"/>
      <c r="P38" s="201"/>
      <c r="Q38" s="211"/>
      <c r="R38" s="211"/>
      <c r="S38" s="206"/>
    </row>
    <row r="39" spans="2:19" x14ac:dyDescent="0.25">
      <c r="B39" s="37" t="s">
        <v>53</v>
      </c>
      <c r="C39" s="38" t="s">
        <v>54</v>
      </c>
      <c r="D39" s="20"/>
      <c r="E39" s="39">
        <v>100</v>
      </c>
      <c r="H39" s="37" t="s">
        <v>53</v>
      </c>
      <c r="I39" s="38" t="s">
        <v>54</v>
      </c>
      <c r="J39" s="20"/>
      <c r="K39" s="44" t="s">
        <v>37</v>
      </c>
      <c r="O39" s="200"/>
      <c r="P39" s="201"/>
      <c r="Q39" s="211"/>
      <c r="R39" s="211"/>
      <c r="S39" s="206"/>
    </row>
    <row r="40" spans="2:19" x14ac:dyDescent="0.25">
      <c r="B40" s="37" t="s">
        <v>55</v>
      </c>
      <c r="C40" s="38" t="s">
        <v>719</v>
      </c>
      <c r="D40" s="20"/>
      <c r="E40" s="39">
        <v>50</v>
      </c>
      <c r="H40" s="37" t="s">
        <v>55</v>
      </c>
      <c r="I40" s="38" t="s">
        <v>723</v>
      </c>
      <c r="J40" s="20"/>
      <c r="K40" s="43">
        <v>625</v>
      </c>
      <c r="O40" s="200"/>
      <c r="P40" s="201"/>
      <c r="Q40" s="211"/>
      <c r="R40" s="211"/>
      <c r="S40" s="206"/>
    </row>
    <row r="41" spans="2:19" x14ac:dyDescent="0.25">
      <c r="B41" s="37" t="s">
        <v>56</v>
      </c>
      <c r="C41" s="38" t="s">
        <v>57</v>
      </c>
      <c r="D41" s="20"/>
      <c r="E41" s="39">
        <v>1558</v>
      </c>
      <c r="H41" s="37" t="s">
        <v>56</v>
      </c>
      <c r="I41" s="38" t="s">
        <v>57</v>
      </c>
      <c r="J41" s="20"/>
      <c r="K41" s="43">
        <v>1640</v>
      </c>
      <c r="O41" s="200"/>
      <c r="P41" s="201"/>
      <c r="Q41" s="211"/>
      <c r="R41" s="211"/>
      <c r="S41" s="206"/>
    </row>
    <row r="42" spans="2:19" x14ac:dyDescent="0.25">
      <c r="B42" s="37" t="s">
        <v>58</v>
      </c>
      <c r="C42" s="38" t="s">
        <v>59</v>
      </c>
      <c r="D42" s="20"/>
      <c r="E42" s="39">
        <v>79</v>
      </c>
      <c r="H42" s="37" t="s">
        <v>58</v>
      </c>
      <c r="I42" s="38" t="s">
        <v>136</v>
      </c>
      <c r="J42" s="20"/>
      <c r="K42" s="44">
        <v>75</v>
      </c>
      <c r="O42" s="200"/>
      <c r="P42" s="201"/>
      <c r="Q42" s="211"/>
      <c r="R42" s="211"/>
      <c r="S42" s="206"/>
    </row>
    <row r="43" spans="2:19" x14ac:dyDescent="0.25">
      <c r="B43" s="37" t="s">
        <v>60</v>
      </c>
      <c r="C43" s="38" t="s">
        <v>61</v>
      </c>
      <c r="D43" s="20"/>
      <c r="E43" s="39">
        <v>3</v>
      </c>
      <c r="H43" s="37" t="s">
        <v>60</v>
      </c>
      <c r="I43" s="38" t="s">
        <v>61</v>
      </c>
      <c r="J43" s="20"/>
      <c r="K43" s="44">
        <v>321</v>
      </c>
      <c r="O43" s="200"/>
      <c r="P43" s="201"/>
      <c r="Q43" s="211"/>
      <c r="R43" s="211"/>
      <c r="S43" s="206"/>
    </row>
    <row r="44" spans="2:19" ht="15.75" thickBot="1" x14ac:dyDescent="0.3">
      <c r="B44" s="37" t="s">
        <v>62</v>
      </c>
      <c r="C44" s="38" t="s">
        <v>63</v>
      </c>
      <c r="D44" s="20"/>
      <c r="E44" s="39">
        <v>498</v>
      </c>
      <c r="H44" s="37" t="s">
        <v>62</v>
      </c>
      <c r="I44" s="38" t="s">
        <v>63</v>
      </c>
      <c r="J44" s="20"/>
      <c r="K44" s="43">
        <v>3796</v>
      </c>
      <c r="O44" s="200"/>
      <c r="P44" s="201"/>
      <c r="Q44" s="211"/>
      <c r="R44" s="211"/>
      <c r="S44" s="206"/>
    </row>
    <row r="45" spans="2:19" ht="16.5" thickTop="1" thickBot="1" x14ac:dyDescent="0.3">
      <c r="B45" s="21"/>
      <c r="C45" s="40" t="s">
        <v>64</v>
      </c>
      <c r="D45" s="41"/>
      <c r="E45" s="42">
        <f>SUM(E33:E44)</f>
        <v>25437</v>
      </c>
      <c r="H45" s="21"/>
      <c r="I45" s="40" t="s">
        <v>64</v>
      </c>
      <c r="J45" s="41"/>
      <c r="K45" s="45">
        <f>SUM(K33:K44)</f>
        <v>46102</v>
      </c>
      <c r="O45" s="200"/>
      <c r="P45" s="201"/>
      <c r="Q45" s="211"/>
      <c r="R45" s="211"/>
      <c r="S45" s="206"/>
    </row>
    <row r="46" spans="2:19" ht="15.75" thickTop="1" x14ac:dyDescent="0.25">
      <c r="B46" s="384" t="s">
        <v>65</v>
      </c>
      <c r="C46" s="385"/>
      <c r="H46" s="384" t="s">
        <v>65</v>
      </c>
      <c r="I46" s="385"/>
      <c r="O46" s="207"/>
      <c r="P46" s="201"/>
      <c r="Q46" s="202"/>
      <c r="R46" s="202"/>
      <c r="S46" s="206"/>
    </row>
    <row r="47" spans="2:19" ht="15" customHeight="1" x14ac:dyDescent="0.25"/>
    <row r="48" spans="2:19" x14ac:dyDescent="0.25">
      <c r="B48" s="386" t="s">
        <v>27</v>
      </c>
      <c r="C48" s="387"/>
      <c r="D48" s="387"/>
      <c r="E48" s="387"/>
      <c r="H48" s="386" t="s">
        <v>27</v>
      </c>
      <c r="I48" s="387"/>
      <c r="J48" s="387"/>
      <c r="K48" s="387"/>
    </row>
    <row r="49" spans="2:8" x14ac:dyDescent="0.25">
      <c r="B49" s="2" t="s">
        <v>721</v>
      </c>
      <c r="H49" s="212" t="s">
        <v>724</v>
      </c>
    </row>
  </sheetData>
  <mergeCells count="10">
    <mergeCell ref="B22:F22"/>
    <mergeCell ref="H22:K22"/>
    <mergeCell ref="B46:C46"/>
    <mergeCell ref="B48:E48"/>
    <mergeCell ref="H46:I46"/>
    <mergeCell ref="B25:F25"/>
    <mergeCell ref="B27:F27"/>
    <mergeCell ref="B28:F28"/>
    <mergeCell ref="H25:L25"/>
    <mergeCell ref="H48:K48"/>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7F5829-B30E-417C-B2C1-69933C0EBB9D}">
  <dimension ref="B2:O138"/>
  <sheetViews>
    <sheetView topLeftCell="A90" zoomScaleNormal="100" workbookViewId="0">
      <selection activeCell="H117" sqref="H117"/>
    </sheetView>
  </sheetViews>
  <sheetFormatPr baseColWidth="10" defaultColWidth="10.85546875" defaultRowHeight="15" x14ac:dyDescent="0.25"/>
  <cols>
    <col min="1" max="1" width="3.42578125" style="1" customWidth="1"/>
    <col min="2" max="2" width="48.28515625" style="1" customWidth="1"/>
    <col min="3" max="4" width="10.85546875" style="1" customWidth="1"/>
    <col min="5" max="9" width="10.85546875" style="1"/>
    <col min="10" max="10" width="26.140625" style="1" customWidth="1"/>
    <col min="11" max="16384" width="10.85546875" style="1"/>
  </cols>
  <sheetData>
    <row r="2" spans="2:10" x14ac:dyDescent="0.25">
      <c r="B2" s="213" t="s">
        <v>68</v>
      </c>
      <c r="C2"/>
      <c r="D2"/>
    </row>
    <row r="3" spans="2:10" x14ac:dyDescent="0.25">
      <c r="B3" s="9"/>
    </row>
    <row r="4" spans="2:10" ht="25.5" customHeight="1" x14ac:dyDescent="0.25">
      <c r="B4" s="25" t="s">
        <v>66</v>
      </c>
      <c r="C4" s="24">
        <v>2017</v>
      </c>
      <c r="D4" s="24">
        <v>2018</v>
      </c>
      <c r="E4" s="24">
        <v>2019</v>
      </c>
      <c r="F4" s="24">
        <v>2020</v>
      </c>
      <c r="G4" s="24">
        <v>2021</v>
      </c>
      <c r="H4" s="24">
        <v>2022</v>
      </c>
      <c r="I4" s="24">
        <v>2023</v>
      </c>
    </row>
    <row r="5" spans="2:10" x14ac:dyDescent="0.25">
      <c r="B5" s="26" t="s">
        <v>67</v>
      </c>
      <c r="C5" s="30">
        <v>5304</v>
      </c>
      <c r="D5" s="30">
        <v>6848</v>
      </c>
      <c r="E5" s="30">
        <v>7590</v>
      </c>
      <c r="F5" s="30">
        <v>12683</v>
      </c>
      <c r="G5" s="30">
        <v>11462</v>
      </c>
      <c r="H5" s="30">
        <v>12796</v>
      </c>
      <c r="I5" s="30">
        <v>13855</v>
      </c>
    </row>
    <row r="6" spans="2:10" ht="18.95" customHeight="1" x14ac:dyDescent="0.25">
      <c r="B6" s="2" t="s">
        <v>39</v>
      </c>
    </row>
    <row r="8" spans="2:10" x14ac:dyDescent="0.25">
      <c r="B8" s="9" t="s">
        <v>72</v>
      </c>
    </row>
    <row r="10" spans="2:10" x14ac:dyDescent="0.25">
      <c r="B10" s="25" t="s">
        <v>73</v>
      </c>
      <c r="C10" s="24">
        <v>2017</v>
      </c>
      <c r="D10" s="24">
        <v>2018</v>
      </c>
      <c r="E10" s="24">
        <v>2019</v>
      </c>
      <c r="F10" s="24">
        <v>2020</v>
      </c>
      <c r="G10" s="24">
        <v>2021</v>
      </c>
      <c r="H10" s="24">
        <v>2022</v>
      </c>
      <c r="I10" s="24">
        <v>2023</v>
      </c>
    </row>
    <row r="11" spans="2:10" x14ac:dyDescent="0.25">
      <c r="B11" s="26" t="s">
        <v>69</v>
      </c>
      <c r="C11" s="30">
        <v>3996</v>
      </c>
      <c r="D11" s="30">
        <v>5640</v>
      </c>
      <c r="E11" s="30">
        <v>6185</v>
      </c>
      <c r="F11" s="30">
        <v>10553</v>
      </c>
      <c r="G11" s="30">
        <v>9139</v>
      </c>
      <c r="H11" s="30">
        <v>10292</v>
      </c>
      <c r="I11" s="30">
        <v>11144</v>
      </c>
      <c r="J11" s="293"/>
    </row>
    <row r="12" spans="2:10" x14ac:dyDescent="0.25">
      <c r="B12" s="26" t="s">
        <v>70</v>
      </c>
      <c r="C12" s="30">
        <v>816</v>
      </c>
      <c r="D12" s="30">
        <v>783</v>
      </c>
      <c r="E12" s="30">
        <v>1040</v>
      </c>
      <c r="F12" s="30">
        <v>1556</v>
      </c>
      <c r="G12" s="30">
        <v>1522</v>
      </c>
      <c r="H12" s="30">
        <v>1679</v>
      </c>
      <c r="I12" s="30">
        <v>2063</v>
      </c>
      <c r="J12" s="293"/>
    </row>
    <row r="13" spans="2:10" x14ac:dyDescent="0.25">
      <c r="B13" s="26" t="s">
        <v>71</v>
      </c>
      <c r="C13" s="30">
        <v>492</v>
      </c>
      <c r="D13" s="30">
        <v>425</v>
      </c>
      <c r="E13" s="30">
        <v>365</v>
      </c>
      <c r="F13" s="30">
        <v>574</v>
      </c>
      <c r="G13" s="30">
        <v>798</v>
      </c>
      <c r="H13" s="30">
        <v>825</v>
      </c>
      <c r="I13" s="30">
        <v>648</v>
      </c>
    </row>
    <row r="14" spans="2:10" x14ac:dyDescent="0.25">
      <c r="B14" s="25" t="s">
        <v>4</v>
      </c>
      <c r="C14" s="29">
        <v>5304</v>
      </c>
      <c r="D14" s="29">
        <v>6848</v>
      </c>
      <c r="E14" s="29">
        <v>7590</v>
      </c>
      <c r="F14" s="29">
        <v>12683</v>
      </c>
      <c r="G14" s="29">
        <v>11459</v>
      </c>
      <c r="H14" s="29">
        <v>12796</v>
      </c>
      <c r="I14" s="29">
        <v>13855</v>
      </c>
    </row>
    <row r="15" spans="2:10" x14ac:dyDescent="0.25">
      <c r="B15" s="2" t="s">
        <v>39</v>
      </c>
    </row>
    <row r="17" spans="2:12" x14ac:dyDescent="0.25">
      <c r="B17" s="213" t="s">
        <v>74</v>
      </c>
    </row>
    <row r="19" spans="2:12" ht="38.25" x14ac:dyDescent="0.25">
      <c r="B19" s="25" t="s">
        <v>75</v>
      </c>
      <c r="C19" s="24">
        <v>2017</v>
      </c>
      <c r="D19" s="24">
        <v>2018</v>
      </c>
      <c r="E19" s="24">
        <v>2019</v>
      </c>
      <c r="F19" s="24">
        <v>2020</v>
      </c>
      <c r="G19" s="24">
        <v>2021</v>
      </c>
      <c r="H19" s="24">
        <v>2022</v>
      </c>
      <c r="I19" s="24">
        <v>2023</v>
      </c>
    </row>
    <row r="20" spans="2:12" x14ac:dyDescent="0.25">
      <c r="B20" s="26" t="s">
        <v>69</v>
      </c>
      <c r="C20" s="27">
        <v>0.75339366515837103</v>
      </c>
      <c r="D20" s="27">
        <v>0.82359813084112199</v>
      </c>
      <c r="E20" s="27">
        <v>0.81475625823451903</v>
      </c>
      <c r="F20" s="27">
        <v>0.83205866120003202</v>
      </c>
      <c r="G20" s="27">
        <v>0.797539052273322</v>
      </c>
      <c r="H20" s="27">
        <v>0.80431384807752404</v>
      </c>
      <c r="I20" s="27">
        <v>0.80433056658246105</v>
      </c>
    </row>
    <row r="21" spans="2:12" x14ac:dyDescent="0.25">
      <c r="B21" s="26" t="s">
        <v>70</v>
      </c>
      <c r="C21" s="27">
        <v>0.15384615384615399</v>
      </c>
      <c r="D21" s="27">
        <v>0.114339953271028</v>
      </c>
      <c r="E21" s="27">
        <v>0.137154150197628</v>
      </c>
      <c r="F21" s="27">
        <v>0.12268390759284099</v>
      </c>
      <c r="G21" s="27">
        <v>0.13282136312069101</v>
      </c>
      <c r="H21" s="27">
        <v>0.131212879024695</v>
      </c>
      <c r="I21" s="27">
        <v>0.14889931432695799</v>
      </c>
    </row>
    <row r="22" spans="2:12" x14ac:dyDescent="0.25">
      <c r="B22" s="26" t="s">
        <v>71</v>
      </c>
      <c r="C22" s="27">
        <v>9.2760180995475103E-2</v>
      </c>
      <c r="D22" s="27">
        <v>6.2061915887850497E-2</v>
      </c>
      <c r="E22" s="27">
        <v>4.8089591567852398E-2</v>
      </c>
      <c r="F22" s="27">
        <v>4.5257431207127698E-2</v>
      </c>
      <c r="G22" s="27">
        <v>6.9639584605986599E-2</v>
      </c>
      <c r="H22" s="27">
        <v>6.4473272897780598E-2</v>
      </c>
      <c r="I22" s="27">
        <v>4.6770119090581E-2</v>
      </c>
    </row>
    <row r="23" spans="2:12" x14ac:dyDescent="0.25">
      <c r="B23" s="28" t="s">
        <v>4</v>
      </c>
      <c r="C23" s="29">
        <v>5304</v>
      </c>
      <c r="D23" s="29">
        <v>6848</v>
      </c>
      <c r="E23" s="29">
        <v>7590</v>
      </c>
      <c r="F23" s="29">
        <v>12683</v>
      </c>
      <c r="G23" s="29">
        <v>11459</v>
      </c>
      <c r="H23" s="29">
        <v>12796</v>
      </c>
      <c r="I23" s="29">
        <v>13855</v>
      </c>
    </row>
    <row r="24" spans="2:12" x14ac:dyDescent="0.25">
      <c r="B24" s="2" t="s">
        <v>39</v>
      </c>
    </row>
    <row r="26" spans="2:12" x14ac:dyDescent="0.25">
      <c r="B26" s="213" t="s">
        <v>76</v>
      </c>
      <c r="C26"/>
      <c r="D26"/>
      <c r="E26"/>
      <c r="F26"/>
    </row>
    <row r="28" spans="2:12" ht="24" x14ac:dyDescent="0.25">
      <c r="B28" s="13" t="s">
        <v>77</v>
      </c>
      <c r="C28" s="11">
        <v>2017</v>
      </c>
      <c r="D28" s="11">
        <v>2018</v>
      </c>
      <c r="E28" s="11">
        <v>2019</v>
      </c>
      <c r="F28" s="11">
        <v>2020</v>
      </c>
      <c r="G28" s="11">
        <v>2021</v>
      </c>
      <c r="H28" s="11">
        <v>2022</v>
      </c>
      <c r="I28" s="11">
        <v>2023</v>
      </c>
    </row>
    <row r="29" spans="2:12" x14ac:dyDescent="0.25">
      <c r="B29" s="17" t="s">
        <v>7</v>
      </c>
      <c r="C29" s="14">
        <v>2663</v>
      </c>
      <c r="D29" s="14">
        <v>4292</v>
      </c>
      <c r="E29" s="14">
        <v>4736</v>
      </c>
      <c r="F29" s="14">
        <v>7289</v>
      </c>
      <c r="G29" s="14">
        <v>5543</v>
      </c>
      <c r="H29" s="14">
        <v>5379</v>
      </c>
      <c r="I29" s="14">
        <v>6095</v>
      </c>
      <c r="K29" s="214"/>
      <c r="L29" s="215"/>
    </row>
    <row r="30" spans="2:12" x14ac:dyDescent="0.25">
      <c r="B30" s="17" t="s">
        <v>8</v>
      </c>
      <c r="C30" s="14">
        <v>156</v>
      </c>
      <c r="D30" s="14">
        <v>190</v>
      </c>
      <c r="E30" s="14">
        <v>214</v>
      </c>
      <c r="F30" s="14">
        <v>328</v>
      </c>
      <c r="G30" s="14">
        <v>316</v>
      </c>
      <c r="H30" s="14">
        <v>628</v>
      </c>
      <c r="I30" s="14">
        <v>581</v>
      </c>
      <c r="K30" s="214"/>
      <c r="L30" s="215"/>
    </row>
    <row r="31" spans="2:12" x14ac:dyDescent="0.25">
      <c r="B31" s="17" t="s">
        <v>9</v>
      </c>
      <c r="C31" s="14">
        <v>89</v>
      </c>
      <c r="D31" s="14">
        <v>264</v>
      </c>
      <c r="E31" s="14">
        <v>355</v>
      </c>
      <c r="F31" s="14">
        <v>1633</v>
      </c>
      <c r="G31" s="14">
        <v>1101</v>
      </c>
      <c r="H31" s="14">
        <v>878</v>
      </c>
      <c r="I31" s="14">
        <v>1152</v>
      </c>
      <c r="K31" s="214"/>
      <c r="L31" s="215"/>
    </row>
    <row r="32" spans="2:12" x14ac:dyDescent="0.25">
      <c r="B32" s="17" t="s">
        <v>30</v>
      </c>
      <c r="C32" s="14">
        <v>14</v>
      </c>
      <c r="D32" s="14">
        <v>23</v>
      </c>
      <c r="E32" s="14">
        <v>14</v>
      </c>
      <c r="F32" s="14">
        <v>13</v>
      </c>
      <c r="G32" s="14">
        <v>16</v>
      </c>
      <c r="H32" s="14">
        <v>17</v>
      </c>
      <c r="I32" s="14">
        <v>21</v>
      </c>
      <c r="K32" s="214"/>
      <c r="L32" s="215"/>
    </row>
    <row r="33" spans="2:12" x14ac:dyDescent="0.25">
      <c r="B33" s="17" t="s">
        <v>78</v>
      </c>
      <c r="C33" s="14">
        <v>0</v>
      </c>
      <c r="D33" s="14">
        <v>0</v>
      </c>
      <c r="E33" s="14">
        <v>1</v>
      </c>
      <c r="F33" s="14">
        <v>1</v>
      </c>
      <c r="G33" s="14">
        <v>3</v>
      </c>
      <c r="H33" s="14">
        <v>3</v>
      </c>
      <c r="I33" s="14"/>
      <c r="K33" s="214"/>
      <c r="L33" s="215"/>
    </row>
    <row r="34" spans="2:12" x14ac:dyDescent="0.25">
      <c r="B34" s="17" t="s">
        <v>31</v>
      </c>
      <c r="C34" s="14">
        <v>7</v>
      </c>
      <c r="D34" s="14">
        <v>25</v>
      </c>
      <c r="E34" s="14">
        <v>7</v>
      </c>
      <c r="F34" s="14">
        <v>16</v>
      </c>
      <c r="G34" s="14">
        <v>19</v>
      </c>
      <c r="H34" s="14">
        <v>28</v>
      </c>
      <c r="I34" s="14">
        <v>25</v>
      </c>
      <c r="K34" s="214"/>
      <c r="L34" s="215"/>
    </row>
    <row r="35" spans="2:12" x14ac:dyDescent="0.25">
      <c r="B35" s="17" t="s">
        <v>32</v>
      </c>
      <c r="C35" s="14">
        <v>2</v>
      </c>
      <c r="D35" s="14">
        <v>5</v>
      </c>
      <c r="E35" s="14">
        <v>4</v>
      </c>
      <c r="F35" s="14">
        <v>2</v>
      </c>
      <c r="G35" s="14">
        <v>1</v>
      </c>
      <c r="H35" s="14">
        <v>2</v>
      </c>
      <c r="I35" s="14">
        <v>1</v>
      </c>
      <c r="K35" s="214"/>
      <c r="L35" s="215"/>
    </row>
    <row r="36" spans="2:12" x14ac:dyDescent="0.25">
      <c r="B36" s="17" t="s">
        <v>15</v>
      </c>
      <c r="C36" s="14">
        <v>1</v>
      </c>
      <c r="D36" s="14">
        <v>2</v>
      </c>
      <c r="E36" s="14">
        <v>1</v>
      </c>
      <c r="F36" s="14">
        <v>1</v>
      </c>
      <c r="G36" s="14">
        <v>0</v>
      </c>
      <c r="H36" s="14">
        <v>0</v>
      </c>
      <c r="I36" s="14">
        <v>0</v>
      </c>
      <c r="K36" s="214"/>
      <c r="L36" s="215"/>
    </row>
    <row r="37" spans="2:12" x14ac:dyDescent="0.25">
      <c r="B37" s="17" t="s">
        <v>79</v>
      </c>
      <c r="C37" s="14">
        <v>1</v>
      </c>
      <c r="D37" s="14">
        <v>0</v>
      </c>
      <c r="E37" s="14">
        <v>1</v>
      </c>
      <c r="F37" s="14">
        <v>1</v>
      </c>
      <c r="G37" s="14">
        <v>1</v>
      </c>
      <c r="H37" s="14">
        <v>1</v>
      </c>
      <c r="I37" s="14">
        <v>0</v>
      </c>
      <c r="K37" s="214"/>
      <c r="L37" s="215"/>
    </row>
    <row r="38" spans="2:12" x14ac:dyDescent="0.25">
      <c r="B38" s="17" t="s">
        <v>18</v>
      </c>
      <c r="C38" s="14">
        <v>4</v>
      </c>
      <c r="D38" s="14">
        <v>4</v>
      </c>
      <c r="E38" s="14">
        <v>4</v>
      </c>
      <c r="F38" s="14">
        <v>8</v>
      </c>
      <c r="G38" s="14">
        <v>15</v>
      </c>
      <c r="H38" s="14">
        <v>37</v>
      </c>
      <c r="I38" s="14">
        <v>21</v>
      </c>
      <c r="K38" s="214"/>
      <c r="L38" s="215"/>
    </row>
    <row r="39" spans="2:12" x14ac:dyDescent="0.25">
      <c r="B39" s="17" t="s">
        <v>21</v>
      </c>
      <c r="C39" s="14">
        <v>39</v>
      </c>
      <c r="D39" s="14">
        <v>22</v>
      </c>
      <c r="E39" s="14">
        <v>69</v>
      </c>
      <c r="F39" s="14">
        <v>292</v>
      </c>
      <c r="G39" s="14">
        <v>543</v>
      </c>
      <c r="H39" s="14">
        <v>398</v>
      </c>
      <c r="I39" s="14">
        <v>199</v>
      </c>
      <c r="K39" s="214"/>
      <c r="L39" s="215"/>
    </row>
    <row r="40" spans="2:12" x14ac:dyDescent="0.25">
      <c r="B40" s="17" t="s">
        <v>20</v>
      </c>
      <c r="C40" s="14">
        <v>1000</v>
      </c>
      <c r="D40" s="14">
        <v>785</v>
      </c>
      <c r="E40" s="14">
        <v>741</v>
      </c>
      <c r="F40" s="14">
        <v>939</v>
      </c>
      <c r="G40" s="14">
        <v>1538</v>
      </c>
      <c r="H40" s="14">
        <v>2759</v>
      </c>
      <c r="I40" s="14">
        <v>2798</v>
      </c>
      <c r="K40" s="214"/>
      <c r="L40" s="215"/>
    </row>
    <row r="41" spans="2:12" x14ac:dyDescent="0.25">
      <c r="B41" s="17" t="s">
        <v>80</v>
      </c>
      <c r="C41" s="14">
        <v>7</v>
      </c>
      <c r="D41" s="14">
        <v>1</v>
      </c>
      <c r="E41" s="14">
        <v>5</v>
      </c>
      <c r="F41" s="14">
        <v>8</v>
      </c>
      <c r="G41" s="14">
        <v>11</v>
      </c>
      <c r="H41" s="14">
        <v>34</v>
      </c>
      <c r="I41" s="14">
        <v>20</v>
      </c>
      <c r="K41" s="214"/>
      <c r="L41" s="215"/>
    </row>
    <row r="42" spans="2:12" x14ac:dyDescent="0.25">
      <c r="B42" s="17" t="s">
        <v>23</v>
      </c>
      <c r="C42" s="14">
        <v>3</v>
      </c>
      <c r="D42" s="14">
        <v>10</v>
      </c>
      <c r="E42" s="14">
        <v>4</v>
      </c>
      <c r="F42" s="14">
        <v>7</v>
      </c>
      <c r="G42" s="14">
        <v>6</v>
      </c>
      <c r="H42" s="14">
        <v>15</v>
      </c>
      <c r="I42" s="14">
        <v>12</v>
      </c>
      <c r="K42" s="214"/>
      <c r="L42" s="215"/>
    </row>
    <row r="43" spans="2:12" x14ac:dyDescent="0.25">
      <c r="B43" s="17" t="s">
        <v>81</v>
      </c>
      <c r="C43" s="14">
        <v>0</v>
      </c>
      <c r="D43" s="14">
        <v>0</v>
      </c>
      <c r="E43" s="14">
        <v>0</v>
      </c>
      <c r="F43" s="14">
        <v>0</v>
      </c>
      <c r="G43" s="14">
        <v>10</v>
      </c>
      <c r="H43" s="14">
        <v>103</v>
      </c>
      <c r="I43" s="14">
        <v>202</v>
      </c>
      <c r="K43" s="214"/>
      <c r="L43" s="215"/>
    </row>
    <row r="44" spans="2:12" x14ac:dyDescent="0.25">
      <c r="B44" s="17" t="s">
        <v>82</v>
      </c>
      <c r="C44" s="14">
        <v>6</v>
      </c>
      <c r="D44" s="14">
        <v>14</v>
      </c>
      <c r="E44" s="14">
        <v>23</v>
      </c>
      <c r="F44" s="14">
        <v>12</v>
      </c>
      <c r="G44" s="14">
        <v>12</v>
      </c>
      <c r="H44" s="14">
        <v>7</v>
      </c>
      <c r="I44" s="14">
        <v>6</v>
      </c>
      <c r="K44" s="214"/>
      <c r="L44" s="215"/>
    </row>
    <row r="45" spans="2:12" x14ac:dyDescent="0.25">
      <c r="B45" s="17" t="s">
        <v>83</v>
      </c>
      <c r="C45" s="14">
        <v>4</v>
      </c>
      <c r="D45" s="14">
        <v>3</v>
      </c>
      <c r="E45" s="14">
        <v>6</v>
      </c>
      <c r="F45" s="14">
        <v>3</v>
      </c>
      <c r="G45" s="14">
        <v>6</v>
      </c>
      <c r="H45" s="14">
        <v>3</v>
      </c>
      <c r="I45" s="14">
        <v>11</v>
      </c>
      <c r="K45" s="214"/>
      <c r="L45" s="215"/>
    </row>
    <row r="46" spans="2:12" x14ac:dyDescent="0.25">
      <c r="B46" s="16" t="s">
        <v>4</v>
      </c>
      <c r="C46" s="15">
        <v>3996</v>
      </c>
      <c r="D46" s="15">
        <v>5640</v>
      </c>
      <c r="E46" s="15">
        <v>6185</v>
      </c>
      <c r="F46" s="15">
        <v>10553</v>
      </c>
      <c r="G46" s="15">
        <v>9141</v>
      </c>
      <c r="H46" s="15">
        <v>10292</v>
      </c>
      <c r="I46" s="15">
        <v>11144</v>
      </c>
      <c r="L46" s="216"/>
    </row>
    <row r="47" spans="2:12" x14ac:dyDescent="0.25">
      <c r="B47" s="2" t="s">
        <v>39</v>
      </c>
    </row>
    <row r="49" spans="2:12" x14ac:dyDescent="0.25">
      <c r="B49" s="9" t="s">
        <v>745</v>
      </c>
      <c r="G49"/>
    </row>
    <row r="51" spans="2:12" ht="25.5" x14ac:dyDescent="0.25">
      <c r="B51" s="25" t="s">
        <v>84</v>
      </c>
      <c r="C51" s="24">
        <v>2017</v>
      </c>
      <c r="D51" s="24">
        <v>2018</v>
      </c>
      <c r="E51" s="24">
        <v>2019</v>
      </c>
      <c r="F51" s="24">
        <v>2020</v>
      </c>
      <c r="G51" s="24">
        <v>2021</v>
      </c>
      <c r="H51" s="24">
        <v>2022</v>
      </c>
      <c r="I51" s="24">
        <v>2023</v>
      </c>
      <c r="K51" s="217"/>
      <c r="L51" s="218"/>
    </row>
    <row r="52" spans="2:12" x14ac:dyDescent="0.25">
      <c r="B52" s="31" t="s">
        <v>85</v>
      </c>
      <c r="C52" s="30">
        <v>9</v>
      </c>
      <c r="D52" s="30">
        <v>4</v>
      </c>
      <c r="E52" s="30">
        <v>0</v>
      </c>
      <c r="F52" s="30">
        <v>0</v>
      </c>
      <c r="G52" s="30">
        <v>4</v>
      </c>
      <c r="H52" s="30">
        <v>0</v>
      </c>
      <c r="I52" s="30">
        <v>1</v>
      </c>
      <c r="K52" s="214"/>
      <c r="L52" s="219"/>
    </row>
    <row r="53" spans="2:12" x14ac:dyDescent="0.25">
      <c r="B53" s="31" t="s">
        <v>86</v>
      </c>
      <c r="C53" s="30">
        <v>0</v>
      </c>
      <c r="D53" s="30">
        <v>1</v>
      </c>
      <c r="E53" s="30">
        <v>0</v>
      </c>
      <c r="F53" s="30">
        <v>6</v>
      </c>
      <c r="G53" s="30">
        <v>0</v>
      </c>
      <c r="H53" s="30">
        <v>0</v>
      </c>
      <c r="I53" s="30">
        <v>1</v>
      </c>
      <c r="K53" s="214"/>
      <c r="L53" s="219"/>
    </row>
    <row r="54" spans="2:12" x14ac:dyDescent="0.25">
      <c r="B54" s="31" t="s">
        <v>87</v>
      </c>
      <c r="C54" s="30">
        <v>21</v>
      </c>
      <c r="D54" s="30">
        <v>22</v>
      </c>
      <c r="E54" s="30">
        <v>44</v>
      </c>
      <c r="F54" s="30">
        <v>42</v>
      </c>
      <c r="G54" s="30">
        <v>88</v>
      </c>
      <c r="H54" s="30">
        <v>59</v>
      </c>
      <c r="I54" s="30">
        <v>34</v>
      </c>
      <c r="K54" s="214"/>
      <c r="L54" s="219"/>
    </row>
    <row r="55" spans="2:12" x14ac:dyDescent="0.25">
      <c r="B55" s="31" t="s">
        <v>88</v>
      </c>
      <c r="C55" s="30">
        <v>19</v>
      </c>
      <c r="D55" s="30">
        <v>23</v>
      </c>
      <c r="E55" s="30">
        <v>17</v>
      </c>
      <c r="F55" s="30">
        <v>40</v>
      </c>
      <c r="G55" s="30">
        <v>25</v>
      </c>
      <c r="H55" s="30">
        <v>44</v>
      </c>
      <c r="I55" s="30">
        <v>24</v>
      </c>
      <c r="K55" s="214"/>
      <c r="L55" s="219"/>
    </row>
    <row r="56" spans="2:12" x14ac:dyDescent="0.25">
      <c r="B56" s="31" t="s">
        <v>89</v>
      </c>
      <c r="C56" s="30">
        <v>21</v>
      </c>
      <c r="D56" s="30">
        <v>26</v>
      </c>
      <c r="E56" s="30">
        <v>51</v>
      </c>
      <c r="F56" s="30">
        <v>61</v>
      </c>
      <c r="G56" s="30">
        <v>75</v>
      </c>
      <c r="H56" s="30">
        <v>76</v>
      </c>
      <c r="I56" s="30">
        <v>78</v>
      </c>
      <c r="K56" s="214"/>
      <c r="L56" s="219"/>
    </row>
    <row r="57" spans="2:12" x14ac:dyDescent="0.25">
      <c r="B57" s="31" t="s">
        <v>90</v>
      </c>
      <c r="C57" s="30">
        <v>4</v>
      </c>
      <c r="D57" s="30">
        <v>9</v>
      </c>
      <c r="E57" s="30">
        <v>4</v>
      </c>
      <c r="F57" s="30">
        <v>26</v>
      </c>
      <c r="G57" s="30">
        <v>23</v>
      </c>
      <c r="H57" s="30">
        <v>10</v>
      </c>
      <c r="I57" s="30">
        <v>12</v>
      </c>
      <c r="K57" s="214"/>
      <c r="L57" s="219"/>
    </row>
    <row r="58" spans="2:12" x14ac:dyDescent="0.25">
      <c r="B58" s="31" t="s">
        <v>91</v>
      </c>
      <c r="C58" s="30">
        <v>5</v>
      </c>
      <c r="D58" s="30">
        <v>2</v>
      </c>
      <c r="E58" s="30">
        <v>5</v>
      </c>
      <c r="F58" s="30">
        <v>4</v>
      </c>
      <c r="G58" s="30">
        <v>2</v>
      </c>
      <c r="H58" s="30">
        <v>2</v>
      </c>
      <c r="I58" s="30">
        <v>1</v>
      </c>
      <c r="K58" s="214"/>
      <c r="L58" s="219"/>
    </row>
    <row r="59" spans="2:12" x14ac:dyDescent="0.25">
      <c r="B59" s="31" t="s">
        <v>92</v>
      </c>
      <c r="C59" s="30"/>
      <c r="D59" s="30">
        <v>1</v>
      </c>
      <c r="E59" s="30">
        <v>1</v>
      </c>
      <c r="F59" s="30">
        <v>0</v>
      </c>
      <c r="G59" s="30">
        <v>0</v>
      </c>
      <c r="H59" s="30">
        <v>0</v>
      </c>
      <c r="I59" s="30">
        <v>1</v>
      </c>
      <c r="K59" s="214"/>
      <c r="L59" s="219"/>
    </row>
    <row r="60" spans="2:12" x14ac:dyDescent="0.25">
      <c r="B60" s="31" t="s">
        <v>49</v>
      </c>
      <c r="C60" s="30">
        <v>383</v>
      </c>
      <c r="D60" s="30">
        <v>324</v>
      </c>
      <c r="E60" s="30">
        <v>516</v>
      </c>
      <c r="F60" s="30">
        <v>763</v>
      </c>
      <c r="G60" s="30">
        <v>592</v>
      </c>
      <c r="H60" s="30">
        <v>563</v>
      </c>
      <c r="I60" s="30">
        <v>630</v>
      </c>
      <c r="K60" s="214"/>
      <c r="L60" s="219"/>
    </row>
    <row r="61" spans="2:12" x14ac:dyDescent="0.25">
      <c r="B61" s="31" t="s">
        <v>50</v>
      </c>
      <c r="C61" s="30">
        <v>158</v>
      </c>
      <c r="D61" s="30">
        <v>206</v>
      </c>
      <c r="E61" s="30">
        <v>189</v>
      </c>
      <c r="F61" s="30">
        <v>199</v>
      </c>
      <c r="G61" s="30">
        <v>238</v>
      </c>
      <c r="H61" s="30">
        <v>187</v>
      </c>
      <c r="I61" s="30">
        <v>447</v>
      </c>
      <c r="K61" s="214"/>
      <c r="L61" s="219"/>
    </row>
    <row r="62" spans="2:12" x14ac:dyDescent="0.25">
      <c r="B62" s="31" t="s">
        <v>52</v>
      </c>
      <c r="C62" s="30">
        <v>24</v>
      </c>
      <c r="D62" s="30">
        <v>17</v>
      </c>
      <c r="E62" s="30">
        <v>23</v>
      </c>
      <c r="F62" s="30">
        <v>33</v>
      </c>
      <c r="G62" s="30">
        <v>17</v>
      </c>
      <c r="H62" s="30">
        <v>17</v>
      </c>
      <c r="I62" s="30">
        <v>29</v>
      </c>
      <c r="K62" s="214"/>
      <c r="L62" s="219"/>
    </row>
    <row r="63" spans="2:12" x14ac:dyDescent="0.25">
      <c r="B63" s="32" t="s">
        <v>93</v>
      </c>
      <c r="C63" s="33">
        <v>0</v>
      </c>
      <c r="D63" s="33">
        <v>0</v>
      </c>
      <c r="E63" s="33">
        <v>0</v>
      </c>
      <c r="F63" s="33">
        <v>0</v>
      </c>
      <c r="G63" s="33">
        <v>0</v>
      </c>
      <c r="H63" s="33">
        <v>2</v>
      </c>
      <c r="I63" s="33">
        <v>0</v>
      </c>
      <c r="K63" s="214"/>
      <c r="L63" s="219"/>
    </row>
    <row r="64" spans="2:12" x14ac:dyDescent="0.25">
      <c r="B64" s="31" t="s">
        <v>94</v>
      </c>
      <c r="C64" s="30">
        <v>0</v>
      </c>
      <c r="D64" s="30">
        <v>0</v>
      </c>
      <c r="E64" s="30">
        <v>1</v>
      </c>
      <c r="F64" s="30">
        <v>2</v>
      </c>
      <c r="G64" s="33">
        <v>0</v>
      </c>
      <c r="H64" s="30">
        <v>2</v>
      </c>
      <c r="I64" s="33">
        <v>0</v>
      </c>
      <c r="K64" s="214"/>
      <c r="L64" s="219"/>
    </row>
    <row r="65" spans="2:12" x14ac:dyDescent="0.25">
      <c r="B65" s="31" t="s">
        <v>95</v>
      </c>
      <c r="C65" s="30">
        <v>18</v>
      </c>
      <c r="D65" s="30">
        <v>17</v>
      </c>
      <c r="E65" s="30">
        <v>8</v>
      </c>
      <c r="F65" s="30">
        <v>2</v>
      </c>
      <c r="G65" s="30">
        <v>7</v>
      </c>
      <c r="H65" s="30">
        <v>9</v>
      </c>
      <c r="I65" s="30">
        <v>7</v>
      </c>
      <c r="K65" s="214"/>
      <c r="L65" s="219"/>
    </row>
    <row r="66" spans="2:12" x14ac:dyDescent="0.25">
      <c r="B66" s="31" t="s">
        <v>96</v>
      </c>
      <c r="C66" s="30">
        <v>6</v>
      </c>
      <c r="D66" s="30">
        <v>3</v>
      </c>
      <c r="E66" s="30">
        <v>6</v>
      </c>
      <c r="F66" s="30">
        <v>37</v>
      </c>
      <c r="G66" s="30">
        <v>105</v>
      </c>
      <c r="H66" s="30">
        <v>116</v>
      </c>
      <c r="I66" s="30">
        <v>80</v>
      </c>
      <c r="K66" s="214"/>
      <c r="L66" s="219"/>
    </row>
    <row r="67" spans="2:12" x14ac:dyDescent="0.25">
      <c r="B67" s="31" t="s">
        <v>97</v>
      </c>
      <c r="C67" s="30">
        <v>1</v>
      </c>
      <c r="D67" s="30">
        <v>1</v>
      </c>
      <c r="E67" s="30">
        <v>0</v>
      </c>
      <c r="F67" s="30">
        <v>4</v>
      </c>
      <c r="G67" s="30">
        <v>0</v>
      </c>
      <c r="H67" s="30">
        <v>1</v>
      </c>
      <c r="I67" s="30">
        <v>5</v>
      </c>
      <c r="K67" s="214"/>
      <c r="L67" s="219"/>
    </row>
    <row r="68" spans="2:12" x14ac:dyDescent="0.25">
      <c r="B68" s="31" t="s">
        <v>98</v>
      </c>
      <c r="C68" s="30">
        <v>49</v>
      </c>
      <c r="D68" s="30">
        <v>31</v>
      </c>
      <c r="E68" s="30">
        <v>45</v>
      </c>
      <c r="F68" s="30">
        <v>51</v>
      </c>
      <c r="G68" s="30">
        <v>27</v>
      </c>
      <c r="H68" s="30">
        <v>34</v>
      </c>
      <c r="I68" s="30">
        <v>26</v>
      </c>
      <c r="K68" s="214"/>
      <c r="L68" s="219"/>
    </row>
    <row r="69" spans="2:12" x14ac:dyDescent="0.25">
      <c r="B69" s="31" t="s">
        <v>99</v>
      </c>
      <c r="C69" s="30">
        <v>1</v>
      </c>
      <c r="D69" s="30">
        <v>2</v>
      </c>
      <c r="E69" s="30">
        <v>12</v>
      </c>
      <c r="F69" s="30">
        <v>41</v>
      </c>
      <c r="G69" s="30">
        <v>42</v>
      </c>
      <c r="H69" s="30">
        <v>43</v>
      </c>
      <c r="I69" s="30">
        <v>64</v>
      </c>
      <c r="K69" s="214"/>
      <c r="L69" s="219"/>
    </row>
    <row r="70" spans="2:12" x14ac:dyDescent="0.25">
      <c r="B70" s="31" t="s">
        <v>63</v>
      </c>
      <c r="C70" s="30">
        <v>97</v>
      </c>
      <c r="D70" s="30">
        <v>91</v>
      </c>
      <c r="E70" s="30">
        <v>113</v>
      </c>
      <c r="F70" s="30">
        <v>238</v>
      </c>
      <c r="G70" s="30">
        <v>275</v>
      </c>
      <c r="H70" s="30">
        <v>510</v>
      </c>
      <c r="I70" s="30">
        <v>619</v>
      </c>
      <c r="K70" s="214"/>
      <c r="L70" s="219"/>
    </row>
    <row r="71" spans="2:12" x14ac:dyDescent="0.25">
      <c r="B71" s="31" t="s">
        <v>100</v>
      </c>
      <c r="C71" s="30">
        <v>0</v>
      </c>
      <c r="D71" s="30">
        <v>3</v>
      </c>
      <c r="E71" s="30">
        <v>2</v>
      </c>
      <c r="F71" s="30">
        <v>2</v>
      </c>
      <c r="G71" s="30">
        <v>0</v>
      </c>
      <c r="H71" s="30">
        <v>0</v>
      </c>
      <c r="I71" s="30">
        <v>1</v>
      </c>
      <c r="K71" s="214"/>
      <c r="L71" s="219"/>
    </row>
    <row r="72" spans="2:12" x14ac:dyDescent="0.25">
      <c r="B72" s="31" t="s">
        <v>101</v>
      </c>
      <c r="C72" s="30">
        <v>0</v>
      </c>
      <c r="D72" s="30">
        <v>0</v>
      </c>
      <c r="E72" s="30">
        <v>3</v>
      </c>
      <c r="F72" s="30">
        <v>5</v>
      </c>
      <c r="G72" s="30">
        <v>3</v>
      </c>
      <c r="H72" s="30">
        <v>4</v>
      </c>
      <c r="I72" s="30">
        <v>3</v>
      </c>
      <c r="K72" s="214"/>
      <c r="L72" s="219"/>
    </row>
    <row r="73" spans="2:12" x14ac:dyDescent="0.25">
      <c r="B73" s="28" t="s">
        <v>4</v>
      </c>
      <c r="C73" s="29">
        <v>816</v>
      </c>
      <c r="D73" s="29">
        <v>783</v>
      </c>
      <c r="E73" s="29">
        <v>1040</v>
      </c>
      <c r="F73" s="29">
        <v>1556</v>
      </c>
      <c r="G73" s="29">
        <v>1523</v>
      </c>
      <c r="H73" s="29">
        <v>1679</v>
      </c>
      <c r="I73" s="29">
        <f>SUM(I52:I72)</f>
        <v>2063</v>
      </c>
      <c r="K73" s="210"/>
      <c r="L73" s="220"/>
    </row>
    <row r="74" spans="2:12" x14ac:dyDescent="0.25">
      <c r="B74" s="2" t="s">
        <v>39</v>
      </c>
    </row>
    <row r="75" spans="2:12" x14ac:dyDescent="0.25">
      <c r="B75" s="2"/>
    </row>
    <row r="76" spans="2:12" x14ac:dyDescent="0.25">
      <c r="B76" s="213" t="s">
        <v>771</v>
      </c>
    </row>
    <row r="77" spans="2:12" x14ac:dyDescent="0.25">
      <c r="B77" s="2"/>
    </row>
    <row r="78" spans="2:12" ht="25.5" x14ac:dyDescent="0.25">
      <c r="B78" s="25" t="s">
        <v>772</v>
      </c>
      <c r="C78" s="24">
        <v>2020</v>
      </c>
      <c r="D78" s="24">
        <v>2021</v>
      </c>
      <c r="E78" s="355">
        <v>2022</v>
      </c>
      <c r="F78" s="24">
        <v>2023</v>
      </c>
    </row>
    <row r="79" spans="2:12" x14ac:dyDescent="0.25">
      <c r="B79" s="31" t="s">
        <v>69</v>
      </c>
      <c r="C79" s="30">
        <v>8545</v>
      </c>
      <c r="D79" s="30">
        <v>10869</v>
      </c>
      <c r="E79" s="30">
        <v>20468</v>
      </c>
      <c r="F79" s="30">
        <v>14264</v>
      </c>
    </row>
    <row r="80" spans="2:12" x14ac:dyDescent="0.25">
      <c r="B80" s="31" t="s">
        <v>70</v>
      </c>
      <c r="C80" s="30">
        <v>4748</v>
      </c>
      <c r="D80" s="30">
        <v>1767</v>
      </c>
      <c r="E80" s="30">
        <v>2016</v>
      </c>
      <c r="F80" s="30">
        <v>6768</v>
      </c>
    </row>
    <row r="81" spans="2:13" x14ac:dyDescent="0.25">
      <c r="B81" s="31" t="s">
        <v>71</v>
      </c>
      <c r="C81" s="30">
        <v>476</v>
      </c>
      <c r="D81" s="30">
        <v>761</v>
      </c>
      <c r="E81" s="30">
        <v>2682</v>
      </c>
      <c r="F81" s="30">
        <v>1876</v>
      </c>
    </row>
    <row r="82" spans="2:13" x14ac:dyDescent="0.25">
      <c r="B82" s="28" t="s">
        <v>4</v>
      </c>
      <c r="C82" s="29">
        <v>13769</v>
      </c>
      <c r="D82" s="29">
        <v>13397</v>
      </c>
      <c r="E82" s="29">
        <v>25166</v>
      </c>
      <c r="F82" s="29">
        <v>22908</v>
      </c>
    </row>
    <row r="83" spans="2:13" x14ac:dyDescent="0.25">
      <c r="B83" s="2" t="s">
        <v>39</v>
      </c>
    </row>
    <row r="85" spans="2:13" x14ac:dyDescent="0.25">
      <c r="B85" s="213" t="s">
        <v>773</v>
      </c>
      <c r="C85"/>
      <c r="D85"/>
      <c r="E85"/>
      <c r="F85"/>
    </row>
    <row r="87" spans="2:13" x14ac:dyDescent="0.25">
      <c r="B87" s="25" t="s">
        <v>102</v>
      </c>
      <c r="C87" s="24">
        <v>2017</v>
      </c>
      <c r="D87" s="24">
        <v>2018</v>
      </c>
      <c r="E87" s="24">
        <v>2019</v>
      </c>
      <c r="F87" s="24">
        <v>2020</v>
      </c>
      <c r="G87" s="24">
        <v>2021</v>
      </c>
      <c r="H87" s="24">
        <v>2022</v>
      </c>
      <c r="I87" s="24">
        <v>2023</v>
      </c>
    </row>
    <row r="88" spans="2:13" x14ac:dyDescent="0.25">
      <c r="B88" s="32" t="s">
        <v>103</v>
      </c>
      <c r="C88" s="30">
        <v>293</v>
      </c>
      <c r="D88" s="30">
        <v>297</v>
      </c>
      <c r="E88" s="30">
        <v>251</v>
      </c>
      <c r="F88" s="30">
        <v>379</v>
      </c>
      <c r="G88" s="30">
        <v>569</v>
      </c>
      <c r="H88" s="30">
        <v>570</v>
      </c>
      <c r="I88" s="30">
        <v>479</v>
      </c>
      <c r="L88" s="214"/>
      <c r="M88" s="223"/>
    </row>
    <row r="89" spans="2:13" x14ac:dyDescent="0.25">
      <c r="B89" s="32" t="s">
        <v>104</v>
      </c>
      <c r="C89" s="30">
        <v>118</v>
      </c>
      <c r="D89" s="30">
        <v>86</v>
      </c>
      <c r="E89" s="30">
        <v>56</v>
      </c>
      <c r="F89" s="30">
        <v>53</v>
      </c>
      <c r="G89" s="30">
        <v>63</v>
      </c>
      <c r="H89" s="30">
        <v>98</v>
      </c>
      <c r="I89" s="30">
        <v>92</v>
      </c>
      <c r="L89" s="214"/>
      <c r="M89" s="223"/>
    </row>
    <row r="90" spans="2:13" x14ac:dyDescent="0.25">
      <c r="B90" s="32" t="s">
        <v>105</v>
      </c>
      <c r="C90" s="30">
        <v>8</v>
      </c>
      <c r="D90" s="30">
        <v>2</v>
      </c>
      <c r="E90" s="30">
        <v>11</v>
      </c>
      <c r="F90" s="30">
        <v>18</v>
      </c>
      <c r="G90" s="30">
        <v>39</v>
      </c>
      <c r="H90" s="30">
        <v>70</v>
      </c>
      <c r="I90" s="30">
        <v>21</v>
      </c>
      <c r="L90" s="214"/>
      <c r="M90" s="223"/>
    </row>
    <row r="91" spans="2:13" x14ac:dyDescent="0.25">
      <c r="B91" s="32" t="s">
        <v>106</v>
      </c>
      <c r="C91" s="30">
        <v>12</v>
      </c>
      <c r="D91" s="30">
        <v>4</v>
      </c>
      <c r="E91" s="30">
        <v>1</v>
      </c>
      <c r="F91" s="30">
        <v>20</v>
      </c>
      <c r="G91" s="30">
        <v>4</v>
      </c>
      <c r="H91" s="30">
        <v>13</v>
      </c>
      <c r="I91" s="30">
        <v>4</v>
      </c>
      <c r="L91" s="214"/>
      <c r="M91" s="223"/>
    </row>
    <row r="92" spans="2:13" x14ac:dyDescent="0.25">
      <c r="B92" s="32" t="s">
        <v>123</v>
      </c>
      <c r="C92" s="30">
        <v>0</v>
      </c>
      <c r="D92" s="30">
        <v>0</v>
      </c>
      <c r="E92" s="30">
        <v>0</v>
      </c>
      <c r="F92" s="30">
        <v>0</v>
      </c>
      <c r="G92" s="30">
        <v>0</v>
      </c>
      <c r="H92" s="30">
        <v>1</v>
      </c>
      <c r="I92" s="221">
        <v>1</v>
      </c>
      <c r="L92" s="214"/>
      <c r="M92" s="223"/>
    </row>
    <row r="93" spans="2:13" x14ac:dyDescent="0.25">
      <c r="B93" s="32" t="s">
        <v>107</v>
      </c>
      <c r="C93" s="30">
        <v>61</v>
      </c>
      <c r="D93" s="30">
        <v>36</v>
      </c>
      <c r="E93" s="30">
        <v>46</v>
      </c>
      <c r="F93" s="30">
        <v>104</v>
      </c>
      <c r="G93" s="30">
        <v>123</v>
      </c>
      <c r="H93" s="30">
        <v>73</v>
      </c>
      <c r="I93" s="222">
        <v>51</v>
      </c>
      <c r="L93" s="214"/>
      <c r="M93" s="223"/>
    </row>
    <row r="94" spans="2:13" x14ac:dyDescent="0.25">
      <c r="B94" s="28" t="s">
        <v>4</v>
      </c>
      <c r="C94" s="29">
        <v>492</v>
      </c>
      <c r="D94" s="29">
        <v>425</v>
      </c>
      <c r="E94" s="29">
        <v>365</v>
      </c>
      <c r="F94" s="29">
        <v>574</v>
      </c>
      <c r="G94" s="29">
        <v>798</v>
      </c>
      <c r="H94" s="29">
        <v>825</v>
      </c>
      <c r="I94" s="29">
        <v>648</v>
      </c>
      <c r="L94" s="214"/>
      <c r="M94" s="224"/>
    </row>
    <row r="95" spans="2:13" x14ac:dyDescent="0.25">
      <c r="B95" s="2" t="s">
        <v>39</v>
      </c>
      <c r="M95" s="225"/>
    </row>
    <row r="97" spans="2:15" x14ac:dyDescent="0.25">
      <c r="B97" s="9" t="s">
        <v>774</v>
      </c>
    </row>
    <row r="99" spans="2:15" ht="25.5" x14ac:dyDescent="0.25">
      <c r="B99" s="25" t="s">
        <v>108</v>
      </c>
      <c r="C99" s="24">
        <v>2018</v>
      </c>
      <c r="D99" s="24">
        <v>2019</v>
      </c>
      <c r="E99" s="24">
        <v>2020</v>
      </c>
      <c r="F99" s="24">
        <v>2021</v>
      </c>
      <c r="G99" s="24">
        <v>2022</v>
      </c>
      <c r="H99" s="24">
        <v>2023</v>
      </c>
      <c r="J99" s="230"/>
      <c r="K99" s="226"/>
      <c r="L99" s="226"/>
      <c r="M99" s="227"/>
      <c r="N99" s="227"/>
      <c r="O99" s="227"/>
    </row>
    <row r="100" spans="2:15" x14ac:dyDescent="0.25">
      <c r="B100" s="32" t="s">
        <v>109</v>
      </c>
      <c r="C100" s="30">
        <v>531</v>
      </c>
      <c r="D100" s="30">
        <v>456</v>
      </c>
      <c r="E100" s="30">
        <v>2302</v>
      </c>
      <c r="F100" s="30">
        <v>2712</v>
      </c>
      <c r="G100" s="143">
        <v>3036</v>
      </c>
      <c r="H100" s="30">
        <v>3668</v>
      </c>
      <c r="J100" s="214"/>
      <c r="K100" s="223"/>
      <c r="L100" s="227"/>
      <c r="M100" s="227"/>
      <c r="N100" s="227"/>
      <c r="O100" s="227"/>
    </row>
    <row r="101" spans="2:15" x14ac:dyDescent="0.25">
      <c r="B101" s="32" t="s">
        <v>702</v>
      </c>
      <c r="C101" s="30">
        <v>985</v>
      </c>
      <c r="D101" s="30">
        <v>1019</v>
      </c>
      <c r="E101" s="30">
        <v>1496</v>
      </c>
      <c r="F101" s="30">
        <v>1512</v>
      </c>
      <c r="G101" s="143">
        <v>1989</v>
      </c>
      <c r="H101" s="30">
        <v>2652</v>
      </c>
      <c r="J101" s="231"/>
      <c r="K101" s="223"/>
      <c r="L101" s="226"/>
      <c r="M101" s="226"/>
      <c r="N101" s="226"/>
      <c r="O101" s="226"/>
    </row>
    <row r="102" spans="2:15" x14ac:dyDescent="0.25">
      <c r="B102" s="32" t="s">
        <v>703</v>
      </c>
      <c r="C102" s="30">
        <v>233</v>
      </c>
      <c r="D102" s="30">
        <v>673</v>
      </c>
      <c r="E102" s="30">
        <v>557</v>
      </c>
      <c r="F102" s="30">
        <v>471</v>
      </c>
      <c r="G102" s="143">
        <v>759</v>
      </c>
      <c r="H102" s="30">
        <v>458</v>
      </c>
      <c r="J102" s="214"/>
      <c r="K102" s="223"/>
      <c r="L102" s="226"/>
      <c r="M102" s="226"/>
      <c r="N102" s="226"/>
      <c r="O102" s="226"/>
    </row>
    <row r="103" spans="2:15" x14ac:dyDescent="0.25">
      <c r="B103" s="32" t="s">
        <v>110</v>
      </c>
      <c r="C103" s="30">
        <v>451</v>
      </c>
      <c r="D103" s="30">
        <v>329</v>
      </c>
      <c r="E103" s="30">
        <v>269</v>
      </c>
      <c r="F103" s="30">
        <v>541</v>
      </c>
      <c r="G103" s="143">
        <v>755</v>
      </c>
      <c r="H103" s="30">
        <v>818</v>
      </c>
      <c r="J103" s="214"/>
      <c r="K103" s="223"/>
      <c r="L103" s="226"/>
      <c r="M103" s="226"/>
      <c r="N103" s="226"/>
      <c r="O103" s="226"/>
    </row>
    <row r="104" spans="2:15" x14ac:dyDescent="0.25">
      <c r="B104" s="32" t="s">
        <v>111</v>
      </c>
      <c r="C104" s="30">
        <v>281</v>
      </c>
      <c r="D104" s="30">
        <v>273</v>
      </c>
      <c r="E104" s="30">
        <v>222</v>
      </c>
      <c r="F104" s="30">
        <v>205</v>
      </c>
      <c r="G104" s="143">
        <v>308</v>
      </c>
      <c r="H104" s="30">
        <v>167</v>
      </c>
      <c r="J104" s="214"/>
      <c r="K104" s="223"/>
      <c r="L104" s="226"/>
      <c r="M104" s="226"/>
      <c r="N104" s="226"/>
      <c r="O104" s="226"/>
    </row>
    <row r="105" spans="2:15" x14ac:dyDescent="0.25">
      <c r="B105" s="32" t="s">
        <v>112</v>
      </c>
      <c r="C105" s="30">
        <v>160</v>
      </c>
      <c r="D105" s="30">
        <v>173</v>
      </c>
      <c r="E105" s="30">
        <v>197</v>
      </c>
      <c r="F105" s="30">
        <v>182</v>
      </c>
      <c r="G105" s="143">
        <v>138</v>
      </c>
      <c r="H105" s="30">
        <v>113</v>
      </c>
      <c r="J105" s="214"/>
      <c r="K105" s="223"/>
      <c r="L105" s="226"/>
      <c r="M105" s="226"/>
      <c r="N105" s="226"/>
      <c r="O105" s="226"/>
    </row>
    <row r="106" spans="2:15" x14ac:dyDescent="0.25">
      <c r="B106" s="32" t="s">
        <v>113</v>
      </c>
      <c r="C106" s="30">
        <v>85</v>
      </c>
      <c r="D106" s="30">
        <v>84</v>
      </c>
      <c r="E106" s="30">
        <v>128</v>
      </c>
      <c r="F106" s="30">
        <v>119</v>
      </c>
      <c r="G106" s="143">
        <v>230</v>
      </c>
      <c r="H106" s="30">
        <v>171</v>
      </c>
      <c r="J106" s="214"/>
      <c r="K106" s="223"/>
      <c r="L106" s="226"/>
      <c r="M106" s="226"/>
      <c r="N106" s="226"/>
      <c r="O106" s="226"/>
    </row>
    <row r="107" spans="2:15" x14ac:dyDescent="0.25">
      <c r="B107" s="32" t="s">
        <v>704</v>
      </c>
      <c r="C107" s="30">
        <v>33</v>
      </c>
      <c r="D107" s="30">
        <v>19</v>
      </c>
      <c r="E107" s="30">
        <v>46</v>
      </c>
      <c r="F107" s="30">
        <v>124</v>
      </c>
      <c r="G107" s="143">
        <v>153</v>
      </c>
      <c r="H107" s="30">
        <v>104</v>
      </c>
      <c r="J107" s="214"/>
      <c r="K107" s="223"/>
      <c r="L107" s="226"/>
      <c r="M107" s="226"/>
      <c r="N107" s="226"/>
      <c r="O107" s="226"/>
    </row>
    <row r="108" spans="2:15" x14ac:dyDescent="0.25">
      <c r="B108" s="32" t="s">
        <v>115</v>
      </c>
      <c r="C108" s="30">
        <v>51</v>
      </c>
      <c r="D108" s="30">
        <v>15</v>
      </c>
      <c r="E108" s="30">
        <v>39</v>
      </c>
      <c r="F108" s="30">
        <v>38</v>
      </c>
      <c r="G108" s="143">
        <v>116</v>
      </c>
      <c r="H108" s="30">
        <v>67</v>
      </c>
      <c r="J108" s="214"/>
      <c r="K108" s="223"/>
      <c r="L108" s="226"/>
      <c r="M108" s="226"/>
      <c r="N108" s="226"/>
      <c r="O108" s="226"/>
    </row>
    <row r="109" spans="2:15" x14ac:dyDescent="0.25">
      <c r="B109" s="32" t="s">
        <v>705</v>
      </c>
      <c r="C109" s="30">
        <v>13</v>
      </c>
      <c r="D109" s="30">
        <v>16</v>
      </c>
      <c r="E109" s="30">
        <v>40</v>
      </c>
      <c r="F109" s="30">
        <v>33</v>
      </c>
      <c r="G109" s="143">
        <v>58</v>
      </c>
      <c r="H109" s="30">
        <v>56</v>
      </c>
      <c r="J109" s="231"/>
      <c r="K109" s="223"/>
      <c r="L109" s="226"/>
      <c r="M109" s="226"/>
      <c r="N109" s="226"/>
      <c r="O109" s="226"/>
    </row>
    <row r="110" spans="2:15" x14ac:dyDescent="0.25">
      <c r="B110" s="32" t="s">
        <v>116</v>
      </c>
      <c r="C110" s="30">
        <v>28</v>
      </c>
      <c r="D110" s="30">
        <v>17</v>
      </c>
      <c r="E110" s="30">
        <v>17</v>
      </c>
      <c r="F110" s="30">
        <v>12</v>
      </c>
      <c r="G110" s="143">
        <v>23</v>
      </c>
      <c r="H110" s="30">
        <v>16</v>
      </c>
      <c r="J110" s="214"/>
      <c r="K110" s="223"/>
      <c r="L110" s="226"/>
      <c r="M110" s="226"/>
      <c r="N110" s="226"/>
      <c r="O110" s="226"/>
    </row>
    <row r="111" spans="2:15" x14ac:dyDescent="0.25">
      <c r="B111" s="32" t="s">
        <v>706</v>
      </c>
      <c r="C111" s="30">
        <v>33</v>
      </c>
      <c r="D111" s="30">
        <v>24</v>
      </c>
      <c r="E111" s="30">
        <v>10</v>
      </c>
      <c r="F111" s="30">
        <v>12</v>
      </c>
      <c r="G111" s="143">
        <v>16</v>
      </c>
      <c r="H111" s="30">
        <v>8</v>
      </c>
      <c r="J111" s="214"/>
      <c r="K111" s="223"/>
      <c r="L111" s="226"/>
      <c r="M111" s="226"/>
      <c r="N111" s="226"/>
      <c r="O111" s="226"/>
    </row>
    <row r="112" spans="2:15" x14ac:dyDescent="0.25">
      <c r="B112" s="32" t="s">
        <v>118</v>
      </c>
      <c r="C112" s="30"/>
      <c r="D112" s="30"/>
      <c r="E112" s="30">
        <v>12</v>
      </c>
      <c r="F112" s="30">
        <v>21</v>
      </c>
      <c r="G112" s="143">
        <v>51</v>
      </c>
      <c r="H112" s="30">
        <v>47</v>
      </c>
      <c r="J112" s="214"/>
      <c r="K112" s="223"/>
      <c r="L112" s="226"/>
      <c r="M112" s="226"/>
      <c r="N112" s="226"/>
      <c r="O112" s="226"/>
    </row>
    <row r="113" spans="2:15" x14ac:dyDescent="0.25">
      <c r="B113" s="32" t="s">
        <v>119</v>
      </c>
      <c r="C113" s="30">
        <v>14</v>
      </c>
      <c r="D113" s="30">
        <v>6</v>
      </c>
      <c r="E113" s="30">
        <v>4</v>
      </c>
      <c r="F113" s="30">
        <v>3</v>
      </c>
      <c r="G113" s="143">
        <v>4</v>
      </c>
      <c r="H113" s="30">
        <v>5</v>
      </c>
      <c r="J113" s="214"/>
      <c r="K113" s="223"/>
      <c r="L113" s="226"/>
      <c r="M113" s="226"/>
      <c r="N113" s="226"/>
      <c r="O113" s="226"/>
    </row>
    <row r="114" spans="2:15" x14ac:dyDescent="0.25">
      <c r="B114" s="32" t="s">
        <v>400</v>
      </c>
      <c r="C114" s="30">
        <v>9</v>
      </c>
      <c r="D114" s="30">
        <v>2</v>
      </c>
      <c r="E114" s="30">
        <v>3</v>
      </c>
      <c r="F114" s="30">
        <v>10</v>
      </c>
      <c r="G114" s="143">
        <v>5</v>
      </c>
      <c r="H114" s="30">
        <v>4</v>
      </c>
      <c r="J114" s="214"/>
      <c r="K114" s="223"/>
      <c r="L114" s="226"/>
      <c r="M114" s="226"/>
      <c r="N114" s="226"/>
      <c r="O114" s="226"/>
    </row>
    <row r="115" spans="2:15" x14ac:dyDescent="0.25">
      <c r="B115" s="32" t="s">
        <v>707</v>
      </c>
      <c r="C115" s="30">
        <v>1</v>
      </c>
      <c r="D115" s="30">
        <v>2</v>
      </c>
      <c r="E115" s="30">
        <v>0</v>
      </c>
      <c r="F115" s="30">
        <v>3</v>
      </c>
      <c r="G115" s="143">
        <v>11</v>
      </c>
      <c r="H115" s="30">
        <v>3</v>
      </c>
      <c r="J115" s="214"/>
      <c r="K115" s="223"/>
      <c r="L115" s="226"/>
      <c r="M115" s="226"/>
      <c r="N115" s="226"/>
      <c r="O115" s="226"/>
    </row>
    <row r="116" spans="2:15" x14ac:dyDescent="0.25">
      <c r="B116" s="32" t="s">
        <v>407</v>
      </c>
      <c r="C116" s="30">
        <v>5</v>
      </c>
      <c r="D116" s="30">
        <v>2</v>
      </c>
      <c r="E116" s="30">
        <v>1</v>
      </c>
      <c r="F116" s="30">
        <v>2</v>
      </c>
      <c r="G116" s="143">
        <v>3</v>
      </c>
      <c r="H116" s="30">
        <v>0</v>
      </c>
      <c r="J116" s="214"/>
      <c r="K116" s="232"/>
      <c r="L116" s="227"/>
      <c r="M116" s="227"/>
      <c r="N116" s="227"/>
      <c r="O116" s="227"/>
    </row>
    <row r="117" spans="2:15" x14ac:dyDescent="0.25">
      <c r="B117" s="32" t="s">
        <v>490</v>
      </c>
      <c r="C117" s="30">
        <v>0</v>
      </c>
      <c r="D117" s="30">
        <v>0</v>
      </c>
      <c r="E117" s="30">
        <v>0</v>
      </c>
      <c r="F117" s="30">
        <v>0</v>
      </c>
      <c r="G117" s="30">
        <v>0</v>
      </c>
      <c r="H117" s="229">
        <v>4</v>
      </c>
      <c r="J117" s="214"/>
      <c r="K117" s="232"/>
      <c r="L117" s="227"/>
      <c r="M117" s="227"/>
      <c r="N117" s="227"/>
      <c r="O117" s="227"/>
    </row>
    <row r="118" spans="2:15" x14ac:dyDescent="0.25">
      <c r="B118" s="32" t="s">
        <v>121</v>
      </c>
      <c r="C118" s="30">
        <v>1753</v>
      </c>
      <c r="D118" s="30">
        <v>2298</v>
      </c>
      <c r="E118" s="30">
        <v>7298</v>
      </c>
      <c r="F118" s="30">
        <v>5000</v>
      </c>
      <c r="G118" s="143">
        <v>4317</v>
      </c>
      <c r="H118" s="30">
        <v>4379</v>
      </c>
      <c r="J118" s="214"/>
      <c r="K118" s="223"/>
      <c r="L118" s="228"/>
      <c r="M118" s="228"/>
      <c r="N118" s="228"/>
      <c r="O118" s="228"/>
    </row>
    <row r="119" spans="2:15" x14ac:dyDescent="0.25">
      <c r="B119" s="28" t="s">
        <v>4</v>
      </c>
      <c r="C119" s="29">
        <v>4666</v>
      </c>
      <c r="D119" s="29">
        <v>5408</v>
      </c>
      <c r="E119" s="29">
        <v>12641</v>
      </c>
      <c r="F119" s="29">
        <v>11000</v>
      </c>
      <c r="G119" s="199">
        <v>11972</v>
      </c>
      <c r="H119" s="29">
        <v>12740</v>
      </c>
      <c r="J119" s="231"/>
      <c r="K119" s="223"/>
      <c r="L119" s="228"/>
      <c r="M119" s="228"/>
      <c r="N119" s="228"/>
      <c r="O119" s="228"/>
    </row>
    <row r="120" spans="2:15" x14ac:dyDescent="0.25">
      <c r="B120" s="2" t="s">
        <v>39</v>
      </c>
    </row>
    <row r="122" spans="2:15" x14ac:dyDescent="0.25">
      <c r="B122" s="9" t="s">
        <v>775</v>
      </c>
    </row>
    <row r="123" spans="2:15" x14ac:dyDescent="0.25">
      <c r="B123" s="9"/>
    </row>
    <row r="124" spans="2:15" ht="25.5" x14ac:dyDescent="0.25">
      <c r="B124" s="25" t="s">
        <v>122</v>
      </c>
      <c r="C124" s="24">
        <v>2017</v>
      </c>
      <c r="D124" s="24">
        <v>2018</v>
      </c>
      <c r="E124" s="24">
        <v>2019</v>
      </c>
      <c r="F124" s="24">
        <v>2020</v>
      </c>
      <c r="G124" s="24">
        <v>2021</v>
      </c>
      <c r="H124" s="24">
        <v>2022</v>
      </c>
      <c r="I124" s="24">
        <v>2023</v>
      </c>
    </row>
    <row r="125" spans="2:15" x14ac:dyDescent="0.25">
      <c r="B125" s="32" t="s">
        <v>105</v>
      </c>
      <c r="C125" s="30">
        <v>4242</v>
      </c>
      <c r="D125" s="30">
        <v>6273</v>
      </c>
      <c r="E125" s="30">
        <v>7460</v>
      </c>
      <c r="F125" s="30">
        <v>7873</v>
      </c>
      <c r="G125" s="30">
        <v>3378</v>
      </c>
      <c r="H125" s="30">
        <v>4535</v>
      </c>
      <c r="I125" s="30">
        <v>3940</v>
      </c>
    </row>
    <row r="126" spans="2:15" x14ac:dyDescent="0.25">
      <c r="B126" s="32" t="s">
        <v>106</v>
      </c>
      <c r="C126" s="30">
        <v>1228</v>
      </c>
      <c r="D126" s="30">
        <v>1298</v>
      </c>
      <c r="E126" s="30">
        <v>1597</v>
      </c>
      <c r="F126" s="30">
        <v>1696</v>
      </c>
      <c r="G126" s="30">
        <v>1460</v>
      </c>
      <c r="H126" s="30">
        <v>1667</v>
      </c>
      <c r="I126" s="30">
        <v>1997</v>
      </c>
      <c r="J126" s="294"/>
    </row>
    <row r="127" spans="2:15" x14ac:dyDescent="0.25">
      <c r="B127" s="32" t="s">
        <v>103</v>
      </c>
      <c r="C127" s="30">
        <v>114</v>
      </c>
      <c r="D127" s="30">
        <v>67</v>
      </c>
      <c r="E127" s="30">
        <v>116</v>
      </c>
      <c r="F127" s="30">
        <v>52</v>
      </c>
      <c r="G127" s="30">
        <v>23</v>
      </c>
      <c r="H127" s="30">
        <v>266</v>
      </c>
      <c r="I127" s="30">
        <v>173</v>
      </c>
    </row>
    <row r="128" spans="2:15" x14ac:dyDescent="0.25">
      <c r="B128" s="32" t="s">
        <v>123</v>
      </c>
      <c r="C128" s="30">
        <v>92</v>
      </c>
      <c r="D128" s="30">
        <v>89</v>
      </c>
      <c r="E128" s="30">
        <v>52</v>
      </c>
      <c r="F128" s="30">
        <v>31</v>
      </c>
      <c r="G128" s="30">
        <v>30</v>
      </c>
      <c r="H128" s="30">
        <v>13</v>
      </c>
      <c r="I128" s="30">
        <v>78</v>
      </c>
    </row>
    <row r="129" spans="2:9" x14ac:dyDescent="0.25">
      <c r="B129" s="32" t="s">
        <v>124</v>
      </c>
      <c r="C129" s="30"/>
      <c r="D129" s="30"/>
      <c r="E129" s="30">
        <v>2</v>
      </c>
      <c r="F129" s="30">
        <v>1</v>
      </c>
      <c r="G129" s="30"/>
      <c r="H129" s="30"/>
      <c r="I129" s="30"/>
    </row>
    <row r="130" spans="2:9" x14ac:dyDescent="0.25">
      <c r="B130" s="32" t="s">
        <v>125</v>
      </c>
      <c r="C130" s="30">
        <v>72</v>
      </c>
      <c r="D130" s="30">
        <v>74</v>
      </c>
      <c r="E130" s="30">
        <v>59</v>
      </c>
      <c r="F130" s="30">
        <v>76</v>
      </c>
      <c r="G130" s="30">
        <v>62</v>
      </c>
      <c r="H130" s="30">
        <v>43</v>
      </c>
      <c r="I130" s="30">
        <v>40</v>
      </c>
    </row>
    <row r="131" spans="2:9" x14ac:dyDescent="0.25">
      <c r="B131" s="28" t="s">
        <v>4</v>
      </c>
      <c r="C131" s="29">
        <v>5748</v>
      </c>
      <c r="D131" s="29">
        <v>7801</v>
      </c>
      <c r="E131" s="29">
        <v>9286</v>
      </c>
      <c r="F131" s="29">
        <v>9729</v>
      </c>
      <c r="G131" s="29">
        <v>4953</v>
      </c>
      <c r="H131" s="29">
        <v>6524</v>
      </c>
      <c r="I131" s="29">
        <v>6228</v>
      </c>
    </row>
    <row r="132" spans="2:9" x14ac:dyDescent="0.25">
      <c r="B132" s="2" t="s">
        <v>39</v>
      </c>
    </row>
    <row r="134" spans="2:9" x14ac:dyDescent="0.25">
      <c r="B134" s="9" t="s">
        <v>776</v>
      </c>
    </row>
    <row r="135" spans="2:9" x14ac:dyDescent="0.25">
      <c r="B135" s="9"/>
    </row>
    <row r="136" spans="2:9" ht="25.5" x14ac:dyDescent="0.25">
      <c r="B136" s="25" t="s">
        <v>126</v>
      </c>
      <c r="C136" s="24">
        <v>2017</v>
      </c>
      <c r="D136" s="24">
        <v>2018</v>
      </c>
      <c r="E136" s="24">
        <v>2019</v>
      </c>
      <c r="F136" s="24">
        <v>2020</v>
      </c>
      <c r="G136" s="24">
        <v>2021</v>
      </c>
      <c r="H136" s="24">
        <v>2022</v>
      </c>
      <c r="I136" s="24">
        <v>2023</v>
      </c>
    </row>
    <row r="137" spans="2:9" x14ac:dyDescent="0.25">
      <c r="B137" s="34" t="s">
        <v>127</v>
      </c>
      <c r="C137" s="30">
        <v>1681</v>
      </c>
      <c r="D137" s="30">
        <v>1552</v>
      </c>
      <c r="E137" s="30">
        <v>1721</v>
      </c>
      <c r="F137" s="30">
        <v>1499</v>
      </c>
      <c r="G137" s="30">
        <v>791</v>
      </c>
      <c r="H137" s="30">
        <v>711</v>
      </c>
      <c r="I137" s="30">
        <v>708</v>
      </c>
    </row>
    <row r="138" spans="2:9" x14ac:dyDescent="0.25">
      <c r="B138" s="2" t="s">
        <v>39</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6C8EB0-E513-4285-9386-29748EB0F7C9}">
  <dimension ref="B2:K52"/>
  <sheetViews>
    <sheetView workbookViewId="0">
      <selection activeCell="B1" sqref="B1:E1048576"/>
    </sheetView>
  </sheetViews>
  <sheetFormatPr baseColWidth="10" defaultColWidth="10.85546875" defaultRowHeight="12.75" x14ac:dyDescent="0.2"/>
  <cols>
    <col min="1" max="1" width="3.42578125" style="22" customWidth="1"/>
    <col min="2" max="2" width="30.5703125" style="22" customWidth="1"/>
    <col min="3" max="4" width="10.85546875" style="22" customWidth="1"/>
    <col min="5" max="5" width="13.140625" style="22" customWidth="1"/>
    <col min="6" max="6" width="12.5703125" style="22" customWidth="1"/>
    <col min="7" max="7" width="12.85546875" style="22" customWidth="1"/>
    <col min="8" max="8" width="15.140625" style="22" customWidth="1"/>
    <col min="9" max="9" width="14.85546875" style="22" customWidth="1"/>
    <col min="10" max="10" width="10.85546875" style="22"/>
    <col min="11" max="11" width="14.5703125" style="22" customWidth="1"/>
    <col min="12" max="16384" width="10.85546875" style="22"/>
  </cols>
  <sheetData>
    <row r="2" spans="2:9" ht="15" x14ac:dyDescent="0.25">
      <c r="B2" s="9" t="s">
        <v>789</v>
      </c>
    </row>
    <row r="4" spans="2:9" x14ac:dyDescent="0.2">
      <c r="B4" s="23"/>
      <c r="C4" s="24">
        <v>2017</v>
      </c>
      <c r="D4" s="24">
        <v>2018</v>
      </c>
      <c r="E4" s="24">
        <v>2019</v>
      </c>
      <c r="F4" s="24">
        <v>2020</v>
      </c>
      <c r="G4" s="24">
        <v>2021</v>
      </c>
      <c r="H4" s="24">
        <v>2022</v>
      </c>
      <c r="I4" s="24">
        <v>2023</v>
      </c>
    </row>
    <row r="5" spans="2:9" ht="27.6" customHeight="1" x14ac:dyDescent="0.2">
      <c r="B5" s="25" t="s">
        <v>701</v>
      </c>
      <c r="C5" s="56"/>
      <c r="D5" s="56"/>
      <c r="E5" s="56"/>
      <c r="F5" s="57"/>
      <c r="G5" s="57"/>
      <c r="H5" s="59"/>
      <c r="I5" s="59"/>
    </row>
    <row r="6" spans="2:9" ht="15.95" customHeight="1" x14ac:dyDescent="0.2">
      <c r="B6" s="34" t="s">
        <v>128</v>
      </c>
      <c r="C6" s="30">
        <v>3571</v>
      </c>
      <c r="D6" s="30">
        <v>2530</v>
      </c>
      <c r="E6" s="30">
        <v>2744</v>
      </c>
      <c r="F6" s="30">
        <v>4187</v>
      </c>
      <c r="G6" s="30">
        <v>2380</v>
      </c>
      <c r="H6" s="30">
        <v>2570</v>
      </c>
      <c r="I6" s="30">
        <v>2641</v>
      </c>
    </row>
    <row r="7" spans="2:9" ht="15.95" customHeight="1" x14ac:dyDescent="0.2">
      <c r="B7" s="34" t="s">
        <v>129</v>
      </c>
      <c r="C7" s="30">
        <v>636666386</v>
      </c>
      <c r="D7" s="30">
        <v>482567654</v>
      </c>
      <c r="E7" s="30">
        <v>546130748</v>
      </c>
      <c r="F7" s="30">
        <v>758524056</v>
      </c>
      <c r="G7" s="30">
        <v>459119478</v>
      </c>
      <c r="H7" s="30">
        <v>528663054.62</v>
      </c>
      <c r="I7" s="30">
        <v>537276522.52999997</v>
      </c>
    </row>
    <row r="8" spans="2:9" ht="26.1" customHeight="1" x14ac:dyDescent="0.2">
      <c r="B8" s="25" t="s">
        <v>130</v>
      </c>
      <c r="C8" s="56"/>
      <c r="D8" s="56"/>
      <c r="E8" s="56"/>
      <c r="F8" s="58"/>
      <c r="G8" s="56"/>
      <c r="H8" s="60"/>
      <c r="I8" s="60"/>
    </row>
    <row r="9" spans="2:9" ht="15.6" customHeight="1" x14ac:dyDescent="0.2">
      <c r="B9" s="34" t="s">
        <v>131</v>
      </c>
      <c r="C9" s="30">
        <v>30</v>
      </c>
      <c r="D9" s="30">
        <v>33</v>
      </c>
      <c r="E9" s="30">
        <v>27</v>
      </c>
      <c r="F9" s="30">
        <v>50</v>
      </c>
      <c r="G9" s="30">
        <v>41</v>
      </c>
      <c r="H9" s="30">
        <v>27</v>
      </c>
      <c r="I9" s="30">
        <v>37</v>
      </c>
    </row>
    <row r="10" spans="2:9" ht="15.6" customHeight="1" x14ac:dyDescent="0.2">
      <c r="B10" s="34" t="s">
        <v>132</v>
      </c>
      <c r="C10" s="30">
        <v>15763635</v>
      </c>
      <c r="D10" s="30">
        <v>5175824</v>
      </c>
      <c r="E10" s="30">
        <v>7325673</v>
      </c>
      <c r="F10" s="30">
        <v>12909148</v>
      </c>
      <c r="G10" s="30">
        <v>10936880</v>
      </c>
      <c r="H10" s="30">
        <v>10499224.800000001</v>
      </c>
      <c r="I10" s="30">
        <v>8310403</v>
      </c>
    </row>
    <row r="11" spans="2:9" ht="15.6" customHeight="1" x14ac:dyDescent="0.2">
      <c r="B11" s="34" t="s">
        <v>133</v>
      </c>
      <c r="C11" s="30">
        <v>15102207</v>
      </c>
      <c r="D11" s="30">
        <v>3753554</v>
      </c>
      <c r="E11" s="30">
        <v>2854354</v>
      </c>
      <c r="F11" s="30">
        <v>1992823</v>
      </c>
      <c r="G11" s="30">
        <v>4455293</v>
      </c>
      <c r="H11" s="30">
        <v>3917089</v>
      </c>
      <c r="I11" s="30">
        <v>4098217</v>
      </c>
    </row>
    <row r="12" spans="2:9" x14ac:dyDescent="0.2">
      <c r="B12" s="2" t="s">
        <v>137</v>
      </c>
    </row>
    <row r="14" spans="2:9" ht="15" x14ac:dyDescent="0.25">
      <c r="B14" s="9" t="s">
        <v>790</v>
      </c>
    </row>
    <row r="16" spans="2:9" ht="38.25" x14ac:dyDescent="0.2">
      <c r="B16" s="25" t="s">
        <v>138</v>
      </c>
      <c r="C16" s="24">
        <v>2017</v>
      </c>
      <c r="D16" s="24">
        <v>2018</v>
      </c>
      <c r="E16" s="24">
        <v>2019</v>
      </c>
      <c r="F16" s="24">
        <v>2020</v>
      </c>
      <c r="G16" s="24">
        <v>2021</v>
      </c>
      <c r="H16" s="24">
        <v>2022</v>
      </c>
      <c r="I16" s="24">
        <v>2023</v>
      </c>
    </row>
    <row r="17" spans="2:9" x14ac:dyDescent="0.2">
      <c r="B17" s="34" t="s">
        <v>139</v>
      </c>
      <c r="C17" s="30">
        <v>4967</v>
      </c>
      <c r="D17" s="30">
        <v>3822</v>
      </c>
      <c r="E17" s="30">
        <v>4684</v>
      </c>
      <c r="F17" s="30">
        <v>3609</v>
      </c>
      <c r="G17" s="30">
        <v>3824</v>
      </c>
      <c r="H17" s="30">
        <v>4701</v>
      </c>
      <c r="I17" s="30">
        <v>5106</v>
      </c>
    </row>
    <row r="18" spans="2:9" x14ac:dyDescent="0.2">
      <c r="B18" s="34" t="s">
        <v>140</v>
      </c>
      <c r="C18" s="30">
        <v>6550</v>
      </c>
      <c r="D18" s="30">
        <v>5025</v>
      </c>
      <c r="E18" s="30">
        <v>4874</v>
      </c>
      <c r="F18" s="30">
        <v>5266</v>
      </c>
      <c r="G18" s="30">
        <v>3257</v>
      </c>
      <c r="H18" s="30">
        <v>3910</v>
      </c>
      <c r="I18" s="30">
        <v>2851</v>
      </c>
    </row>
    <row r="19" spans="2:9" x14ac:dyDescent="0.2">
      <c r="B19" s="28" t="s">
        <v>4</v>
      </c>
      <c r="C19" s="29">
        <v>11517</v>
      </c>
      <c r="D19" s="29">
        <v>8847</v>
      </c>
      <c r="E19" s="29">
        <v>9558</v>
      </c>
      <c r="F19" s="29">
        <v>8875</v>
      </c>
      <c r="G19" s="29">
        <v>7081</v>
      </c>
      <c r="H19" s="29">
        <v>8611</v>
      </c>
      <c r="I19" s="29">
        <v>7957</v>
      </c>
    </row>
    <row r="20" spans="2:9" x14ac:dyDescent="0.2">
      <c r="B20" s="2" t="s">
        <v>39</v>
      </c>
    </row>
    <row r="21" spans="2:9" ht="15" x14ac:dyDescent="0.25">
      <c r="B21" s="9" t="s">
        <v>791</v>
      </c>
    </row>
    <row r="24" spans="2:9" ht="25.5" x14ac:dyDescent="0.2">
      <c r="B24" s="25" t="s">
        <v>141</v>
      </c>
      <c r="C24" s="24">
        <v>2017</v>
      </c>
      <c r="D24" s="24">
        <v>2018</v>
      </c>
      <c r="E24" s="24">
        <v>2019</v>
      </c>
      <c r="F24" s="24">
        <v>2020</v>
      </c>
      <c r="G24" s="24">
        <v>2021</v>
      </c>
      <c r="H24" s="24">
        <v>2022</v>
      </c>
      <c r="I24" s="24">
        <v>2023</v>
      </c>
    </row>
    <row r="25" spans="2:9" x14ac:dyDescent="0.2">
      <c r="B25" s="34" t="s">
        <v>142</v>
      </c>
      <c r="C25" s="30">
        <v>1721538</v>
      </c>
      <c r="D25" s="30">
        <v>1503049</v>
      </c>
      <c r="E25" s="30">
        <v>1426980</v>
      </c>
      <c r="F25" s="30">
        <v>1390213</v>
      </c>
      <c r="G25" s="30">
        <v>1411080</v>
      </c>
      <c r="H25" s="30">
        <v>1638408</v>
      </c>
      <c r="I25" s="30">
        <v>1540674</v>
      </c>
    </row>
    <row r="26" spans="2:9" x14ac:dyDescent="0.2">
      <c r="B26" s="2" t="s">
        <v>39</v>
      </c>
    </row>
    <row r="27" spans="2:9" x14ac:dyDescent="0.2">
      <c r="B27" s="2"/>
    </row>
    <row r="28" spans="2:9" ht="44.45" customHeight="1" x14ac:dyDescent="0.25">
      <c r="B28" s="394" t="s">
        <v>792</v>
      </c>
      <c r="C28" s="391"/>
      <c r="D28" s="391"/>
      <c r="E28" s="391"/>
      <c r="F28" s="391"/>
      <c r="G28" s="391"/>
      <c r="H28" s="391"/>
    </row>
    <row r="30" spans="2:9" ht="63.75" x14ac:dyDescent="0.2">
      <c r="B30" s="25" t="s">
        <v>143</v>
      </c>
      <c r="C30" s="24">
        <v>2017</v>
      </c>
      <c r="D30" s="24">
        <v>2018</v>
      </c>
      <c r="E30" s="24">
        <v>2019</v>
      </c>
      <c r="F30" s="24">
        <v>2020</v>
      </c>
      <c r="G30" s="24">
        <v>2021</v>
      </c>
      <c r="H30" s="24">
        <v>2022</v>
      </c>
      <c r="I30" s="24">
        <v>2023</v>
      </c>
    </row>
    <row r="31" spans="2:9" x14ac:dyDescent="0.2">
      <c r="B31" s="34" t="s">
        <v>142</v>
      </c>
      <c r="C31" s="30">
        <v>604263</v>
      </c>
      <c r="D31" s="30">
        <v>561416</v>
      </c>
      <c r="E31" s="30">
        <v>518270</v>
      </c>
      <c r="F31" s="30">
        <v>495760</v>
      </c>
      <c r="G31" s="30">
        <v>641549</v>
      </c>
      <c r="H31" s="30">
        <v>698419</v>
      </c>
      <c r="I31" s="30">
        <v>697614</v>
      </c>
    </row>
    <row r="32" spans="2:9" x14ac:dyDescent="0.2">
      <c r="B32" s="2" t="s">
        <v>39</v>
      </c>
    </row>
    <row r="34" spans="2:11" ht="15" x14ac:dyDescent="0.25">
      <c r="B34" s="213" t="s">
        <v>793</v>
      </c>
      <c r="C34" s="298"/>
      <c r="D34" s="298"/>
      <c r="E34" s="298"/>
      <c r="F34" s="298"/>
    </row>
    <row r="36" spans="2:11" ht="51" x14ac:dyDescent="0.2">
      <c r="B36" s="25" t="s">
        <v>144</v>
      </c>
      <c r="C36" s="24">
        <v>2017</v>
      </c>
      <c r="D36" s="24">
        <v>2018</v>
      </c>
      <c r="E36" s="24">
        <v>2019</v>
      </c>
      <c r="F36" s="24">
        <v>2020</v>
      </c>
      <c r="G36" s="24">
        <v>2021</v>
      </c>
      <c r="H36" s="24">
        <v>2022</v>
      </c>
      <c r="I36" s="24">
        <v>2023</v>
      </c>
    </row>
    <row r="37" spans="2:11" x14ac:dyDescent="0.2">
      <c r="B37" s="34" t="s">
        <v>145</v>
      </c>
      <c r="C37" s="30">
        <v>7175</v>
      </c>
      <c r="D37" s="30">
        <v>7629</v>
      </c>
      <c r="E37" s="30">
        <v>8060</v>
      </c>
      <c r="F37" s="30">
        <v>2892</v>
      </c>
      <c r="G37" s="30">
        <v>3442</v>
      </c>
      <c r="H37" s="30">
        <v>7202</v>
      </c>
      <c r="I37" s="30">
        <v>8507</v>
      </c>
    </row>
    <row r="38" spans="2:11" x14ac:dyDescent="0.2">
      <c r="B38" s="34" t="s">
        <v>129</v>
      </c>
      <c r="C38" s="30">
        <v>310936473.5</v>
      </c>
      <c r="D38" s="30">
        <v>337308111.67000002</v>
      </c>
      <c r="E38" s="30">
        <v>359732062.22000003</v>
      </c>
      <c r="F38" s="30">
        <v>146051167.88999999</v>
      </c>
      <c r="G38" s="30">
        <v>217257843.16999999</v>
      </c>
      <c r="H38" s="30">
        <v>873001186.09000003</v>
      </c>
      <c r="I38" s="30">
        <v>1640610718.2</v>
      </c>
    </row>
    <row r="39" spans="2:11" x14ac:dyDescent="0.2">
      <c r="B39" s="34" t="s">
        <v>146</v>
      </c>
      <c r="C39" s="30">
        <v>9245</v>
      </c>
      <c r="D39" s="30">
        <v>9274</v>
      </c>
      <c r="E39" s="30">
        <v>9945</v>
      </c>
      <c r="F39" s="30">
        <v>5228</v>
      </c>
      <c r="G39" s="30">
        <v>5636</v>
      </c>
      <c r="H39" s="30">
        <v>8649</v>
      </c>
      <c r="I39" s="30">
        <v>9579</v>
      </c>
    </row>
    <row r="40" spans="2:11" x14ac:dyDescent="0.2">
      <c r="B40" s="34" t="s">
        <v>129</v>
      </c>
      <c r="C40" s="30">
        <v>276268017.20999998</v>
      </c>
      <c r="D40" s="30">
        <v>304678831.33999997</v>
      </c>
      <c r="E40" s="30">
        <v>310924046.41000003</v>
      </c>
      <c r="F40" s="30">
        <v>151995938.11000001</v>
      </c>
      <c r="G40" s="30">
        <v>257772103.88</v>
      </c>
      <c r="H40" s="30">
        <v>699665723</v>
      </c>
      <c r="I40" s="30">
        <v>3176304852.4499998</v>
      </c>
    </row>
    <row r="41" spans="2:11" x14ac:dyDescent="0.2">
      <c r="B41" s="2" t="s">
        <v>39</v>
      </c>
      <c r="K41" s="297"/>
    </row>
    <row r="42" spans="2:11" ht="15.75" x14ac:dyDescent="0.25">
      <c r="B42" s="395"/>
      <c r="C42" s="390"/>
      <c r="D42" s="390"/>
      <c r="E42" s="390"/>
      <c r="J42" s="295"/>
      <c r="K42" s="295"/>
    </row>
    <row r="43" spans="2:11" x14ac:dyDescent="0.2">
      <c r="K43" s="296"/>
    </row>
    <row r="44" spans="2:11" ht="15" x14ac:dyDescent="0.25">
      <c r="B44" s="9" t="s">
        <v>794</v>
      </c>
    </row>
    <row r="46" spans="2:11" x14ac:dyDescent="0.2">
      <c r="B46" s="62"/>
      <c r="C46" s="24">
        <v>2017</v>
      </c>
      <c r="D46" s="24">
        <v>2018</v>
      </c>
      <c r="E46" s="24">
        <v>2019</v>
      </c>
      <c r="F46" s="24">
        <v>2020</v>
      </c>
      <c r="G46" s="24">
        <v>2021</v>
      </c>
      <c r="H46" s="24">
        <v>2022</v>
      </c>
      <c r="I46" s="24">
        <v>2023</v>
      </c>
    </row>
    <row r="47" spans="2:11" x14ac:dyDescent="0.2">
      <c r="B47" s="28" t="s">
        <v>147</v>
      </c>
      <c r="C47" s="29">
        <v>450</v>
      </c>
      <c r="D47" s="29">
        <v>459</v>
      </c>
      <c r="E47" s="29">
        <v>484</v>
      </c>
      <c r="F47" s="29">
        <v>301</v>
      </c>
      <c r="G47" s="29">
        <v>342</v>
      </c>
      <c r="H47" s="29">
        <v>341</v>
      </c>
      <c r="I47" s="29">
        <v>432</v>
      </c>
    </row>
    <row r="48" spans="2:11" x14ac:dyDescent="0.2">
      <c r="B48" s="34" t="s">
        <v>148</v>
      </c>
      <c r="C48" s="30">
        <v>158</v>
      </c>
      <c r="D48" s="30">
        <v>152</v>
      </c>
      <c r="E48" s="30">
        <v>143</v>
      </c>
      <c r="F48" s="30">
        <v>155</v>
      </c>
      <c r="G48" s="30">
        <v>195</v>
      </c>
      <c r="H48" s="30">
        <v>191</v>
      </c>
      <c r="I48" s="30">
        <v>264</v>
      </c>
    </row>
    <row r="49" spans="2:9" x14ac:dyDescent="0.2">
      <c r="B49" s="34" t="s">
        <v>149</v>
      </c>
      <c r="C49" s="30">
        <v>292</v>
      </c>
      <c r="D49" s="30">
        <v>307</v>
      </c>
      <c r="E49" s="30">
        <v>341</v>
      </c>
      <c r="F49" s="30">
        <v>146</v>
      </c>
      <c r="G49" s="30">
        <v>147</v>
      </c>
      <c r="H49" s="30">
        <v>150</v>
      </c>
      <c r="I49" s="30">
        <v>168</v>
      </c>
    </row>
    <row r="50" spans="2:9" x14ac:dyDescent="0.2">
      <c r="B50" s="34" t="s">
        <v>132</v>
      </c>
      <c r="C50" s="30">
        <v>17415043</v>
      </c>
      <c r="D50" s="30">
        <v>19256280</v>
      </c>
      <c r="E50" s="30">
        <v>23077088</v>
      </c>
      <c r="F50" s="30">
        <v>11897015</v>
      </c>
      <c r="G50" s="30">
        <v>7161058</v>
      </c>
      <c r="H50" s="30">
        <v>15255693.619999999</v>
      </c>
      <c r="I50" s="30">
        <v>12875084.99</v>
      </c>
    </row>
    <row r="51" spans="2:9" x14ac:dyDescent="0.2">
      <c r="B51" s="34" t="s">
        <v>133</v>
      </c>
      <c r="C51" s="30">
        <v>13119229</v>
      </c>
      <c r="D51" s="30">
        <v>9890480</v>
      </c>
      <c r="E51" s="30">
        <v>7536095</v>
      </c>
      <c r="F51" s="30">
        <v>5556782</v>
      </c>
      <c r="G51" s="30">
        <v>4703538</v>
      </c>
      <c r="H51" s="30">
        <v>3329212</v>
      </c>
      <c r="I51" s="30">
        <v>5709312.5</v>
      </c>
    </row>
    <row r="52" spans="2:9" x14ac:dyDescent="0.2">
      <c r="B52" s="2" t="s">
        <v>39</v>
      </c>
    </row>
  </sheetData>
  <mergeCells count="2">
    <mergeCell ref="B28:H28"/>
    <mergeCell ref="B42:E42"/>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0236B0-A24E-405D-813A-7458B9EC18E5}">
  <dimension ref="B2:P54"/>
  <sheetViews>
    <sheetView topLeftCell="A46" workbookViewId="0">
      <selection activeCell="G41" sqref="G41"/>
    </sheetView>
  </sheetViews>
  <sheetFormatPr baseColWidth="10" defaultColWidth="10.85546875" defaultRowHeight="15" x14ac:dyDescent="0.25"/>
  <cols>
    <col min="1" max="1" width="4.5703125" style="1" customWidth="1"/>
    <col min="2" max="2" width="46.28515625" style="1" customWidth="1"/>
    <col min="3" max="4" width="10.85546875" style="1" customWidth="1"/>
    <col min="5" max="16384" width="10.85546875" style="1"/>
  </cols>
  <sheetData>
    <row r="2" spans="2:16" x14ac:dyDescent="0.25">
      <c r="B2" s="9" t="s">
        <v>795</v>
      </c>
    </row>
    <row r="3" spans="2:16" x14ac:dyDescent="0.25">
      <c r="K3" s="63"/>
      <c r="L3" s="63"/>
      <c r="M3" s="63"/>
      <c r="N3" s="63"/>
      <c r="O3" s="63"/>
      <c r="P3" s="63"/>
    </row>
    <row r="4" spans="2:16" ht="33.950000000000003" customHeight="1" x14ac:dyDescent="0.25">
      <c r="B4" s="25" t="s">
        <v>298</v>
      </c>
      <c r="C4" s="24">
        <v>2017</v>
      </c>
      <c r="D4" s="24">
        <v>2018</v>
      </c>
      <c r="E4" s="24">
        <v>2019</v>
      </c>
      <c r="F4" s="24">
        <v>2020</v>
      </c>
      <c r="G4" s="24">
        <v>2021</v>
      </c>
      <c r="H4" s="24">
        <v>2022</v>
      </c>
      <c r="I4" s="233">
        <v>2023</v>
      </c>
      <c r="J4" s="235"/>
      <c r="K4" s="240"/>
      <c r="L4" s="241"/>
      <c r="M4" s="241"/>
      <c r="N4" s="241"/>
      <c r="O4" s="241"/>
      <c r="P4" s="241"/>
    </row>
    <row r="5" spans="2:16" x14ac:dyDescent="0.25">
      <c r="B5" s="34" t="s">
        <v>7</v>
      </c>
      <c r="C5" s="30">
        <v>48</v>
      </c>
      <c r="D5" s="30">
        <v>46</v>
      </c>
      <c r="E5" s="30">
        <v>44</v>
      </c>
      <c r="F5" s="30">
        <v>43</v>
      </c>
      <c r="G5" s="30">
        <v>40</v>
      </c>
      <c r="H5" s="30">
        <v>38</v>
      </c>
      <c r="I5" s="234">
        <v>39</v>
      </c>
      <c r="J5" s="236"/>
      <c r="K5" s="242"/>
      <c r="L5" s="243"/>
      <c r="M5" s="243"/>
      <c r="N5" s="243"/>
      <c r="O5" s="243"/>
      <c r="P5" s="243"/>
    </row>
    <row r="6" spans="2:16" x14ac:dyDescent="0.25">
      <c r="B6" s="34" t="s">
        <v>8</v>
      </c>
      <c r="C6" s="30">
        <v>46</v>
      </c>
      <c r="D6" s="30">
        <v>44</v>
      </c>
      <c r="E6" s="30">
        <v>45</v>
      </c>
      <c r="F6" s="30">
        <v>42</v>
      </c>
      <c r="G6" s="30">
        <v>37</v>
      </c>
      <c r="H6" s="30">
        <v>49</v>
      </c>
      <c r="I6" s="234">
        <v>44</v>
      </c>
      <c r="J6" s="236"/>
      <c r="K6" s="242"/>
      <c r="L6" s="243"/>
      <c r="M6" s="243"/>
      <c r="N6" s="243"/>
      <c r="O6" s="243"/>
      <c r="P6" s="243"/>
    </row>
    <row r="7" spans="2:16" x14ac:dyDescent="0.25">
      <c r="B7" s="34" t="s">
        <v>9</v>
      </c>
      <c r="C7" s="30">
        <v>35</v>
      </c>
      <c r="D7" s="30">
        <v>32</v>
      </c>
      <c r="E7" s="30">
        <v>32</v>
      </c>
      <c r="F7" s="30">
        <v>27</v>
      </c>
      <c r="G7" s="30">
        <v>30</v>
      </c>
      <c r="H7" s="30">
        <v>28</v>
      </c>
      <c r="I7" s="234">
        <v>29</v>
      </c>
      <c r="J7" s="236"/>
      <c r="K7" s="242"/>
      <c r="L7" s="243"/>
      <c r="M7" s="243"/>
      <c r="N7" s="243"/>
      <c r="O7" s="243"/>
      <c r="P7" s="243"/>
    </row>
    <row r="8" spans="2:16" x14ac:dyDescent="0.25">
      <c r="B8" s="34" t="s">
        <v>30</v>
      </c>
      <c r="C8" s="30">
        <v>8</v>
      </c>
      <c r="D8" s="30">
        <v>8</v>
      </c>
      <c r="E8" s="30">
        <v>8</v>
      </c>
      <c r="F8" s="30">
        <v>5</v>
      </c>
      <c r="G8" s="30">
        <v>6</v>
      </c>
      <c r="H8" s="30">
        <v>6</v>
      </c>
      <c r="I8" s="234">
        <v>7</v>
      </c>
      <c r="J8" s="236"/>
      <c r="K8" s="242"/>
      <c r="L8" s="243"/>
      <c r="M8" s="243"/>
      <c r="N8" s="243"/>
      <c r="O8" s="243"/>
      <c r="P8" s="243"/>
    </row>
    <row r="9" spans="2:16" x14ac:dyDescent="0.25">
      <c r="B9" s="34" t="s">
        <v>31</v>
      </c>
      <c r="C9" s="30">
        <v>15</v>
      </c>
      <c r="D9" s="30">
        <v>16</v>
      </c>
      <c r="E9" s="30">
        <v>12</v>
      </c>
      <c r="F9" s="30">
        <v>14</v>
      </c>
      <c r="G9" s="30">
        <v>14</v>
      </c>
      <c r="H9" s="30">
        <v>9</v>
      </c>
      <c r="I9" s="234">
        <v>11</v>
      </c>
      <c r="J9" s="236"/>
      <c r="K9" s="242"/>
      <c r="L9" s="243"/>
      <c r="M9" s="243"/>
      <c r="N9" s="243"/>
      <c r="O9" s="243"/>
      <c r="P9" s="243"/>
    </row>
    <row r="10" spans="2:16" x14ac:dyDescent="0.25">
      <c r="B10" s="34" t="s">
        <v>299</v>
      </c>
      <c r="C10" s="30">
        <v>0</v>
      </c>
      <c r="D10" s="30">
        <v>1</v>
      </c>
      <c r="E10" s="30">
        <v>1</v>
      </c>
      <c r="F10" s="30">
        <v>0</v>
      </c>
      <c r="G10" s="30">
        <v>1</v>
      </c>
      <c r="H10" s="30">
        <v>1</v>
      </c>
      <c r="I10" s="234">
        <v>1</v>
      </c>
      <c r="J10" s="236"/>
      <c r="K10" s="242"/>
      <c r="L10" s="243"/>
      <c r="M10" s="243"/>
      <c r="N10" s="243"/>
      <c r="O10" s="243"/>
      <c r="P10" s="243"/>
    </row>
    <row r="11" spans="2:16" x14ac:dyDescent="0.25">
      <c r="B11" s="34" t="s">
        <v>32</v>
      </c>
      <c r="C11" s="30">
        <v>13</v>
      </c>
      <c r="D11" s="30">
        <v>11</v>
      </c>
      <c r="E11" s="30">
        <v>12</v>
      </c>
      <c r="F11" s="30">
        <v>11</v>
      </c>
      <c r="G11" s="30">
        <v>12</v>
      </c>
      <c r="H11" s="30">
        <v>12</v>
      </c>
      <c r="I11" s="234">
        <v>11</v>
      </c>
      <c r="J11" s="236"/>
      <c r="K11" s="242"/>
      <c r="L11" s="243"/>
      <c r="M11" s="243"/>
      <c r="N11" s="243"/>
      <c r="O11" s="243"/>
      <c r="P11" s="243"/>
    </row>
    <row r="12" spans="2:16" x14ac:dyDescent="0.25">
      <c r="B12" s="34" t="s">
        <v>15</v>
      </c>
      <c r="C12" s="30">
        <v>1</v>
      </c>
      <c r="D12" s="30">
        <v>2</v>
      </c>
      <c r="E12" s="30">
        <v>0</v>
      </c>
      <c r="F12" s="30">
        <v>0</v>
      </c>
      <c r="G12" s="30">
        <v>0</v>
      </c>
      <c r="H12" s="30">
        <v>0</v>
      </c>
      <c r="I12" s="30">
        <v>0</v>
      </c>
      <c r="J12" s="236"/>
      <c r="K12" s="242"/>
      <c r="L12" s="243"/>
      <c r="M12" s="243"/>
      <c r="N12" s="243"/>
      <c r="O12" s="243"/>
      <c r="P12" s="243"/>
    </row>
    <row r="13" spans="2:16" x14ac:dyDescent="0.25">
      <c r="B13" s="34" t="s">
        <v>300</v>
      </c>
      <c r="C13" s="30">
        <v>1</v>
      </c>
      <c r="D13" s="30">
        <v>0</v>
      </c>
      <c r="E13" s="30">
        <v>1</v>
      </c>
      <c r="F13" s="30">
        <v>1</v>
      </c>
      <c r="G13" s="30">
        <v>1</v>
      </c>
      <c r="H13" s="30">
        <v>3</v>
      </c>
      <c r="I13" s="234">
        <v>3</v>
      </c>
      <c r="J13" s="236"/>
      <c r="K13" s="242"/>
      <c r="L13" s="243"/>
      <c r="M13" s="243"/>
      <c r="N13" s="243"/>
      <c r="O13" s="243"/>
      <c r="P13" s="243"/>
    </row>
    <row r="14" spans="2:16" x14ac:dyDescent="0.25">
      <c r="B14" s="34" t="s">
        <v>79</v>
      </c>
      <c r="C14" s="30">
        <v>6</v>
      </c>
      <c r="D14" s="30">
        <v>7</v>
      </c>
      <c r="E14" s="30">
        <v>9</v>
      </c>
      <c r="F14" s="30">
        <v>5</v>
      </c>
      <c r="G14" s="30">
        <v>9</v>
      </c>
      <c r="H14" s="30">
        <v>10</v>
      </c>
      <c r="I14" s="234">
        <v>12</v>
      </c>
      <c r="J14" s="236"/>
      <c r="K14" s="242"/>
      <c r="L14" s="243"/>
      <c r="M14" s="243"/>
      <c r="N14" s="243"/>
      <c r="O14" s="243"/>
      <c r="P14" s="243"/>
    </row>
    <row r="15" spans="2:16" x14ac:dyDescent="0.25">
      <c r="B15" s="34" t="s">
        <v>18</v>
      </c>
      <c r="C15" s="30">
        <v>0</v>
      </c>
      <c r="D15" s="30">
        <v>0</v>
      </c>
      <c r="E15" s="30">
        <v>0</v>
      </c>
      <c r="F15" s="30">
        <v>0</v>
      </c>
      <c r="G15" s="30">
        <v>0</v>
      </c>
      <c r="H15" s="30">
        <v>0</v>
      </c>
      <c r="I15" s="234">
        <v>1</v>
      </c>
      <c r="J15" s="237"/>
      <c r="K15" s="242"/>
      <c r="L15" s="243"/>
      <c r="M15" s="243"/>
      <c r="N15" s="243"/>
      <c r="O15" s="243"/>
      <c r="P15" s="243"/>
    </row>
    <row r="16" spans="2:16" x14ac:dyDescent="0.25">
      <c r="B16" s="34" t="s">
        <v>21</v>
      </c>
      <c r="C16" s="30">
        <v>1</v>
      </c>
      <c r="D16" s="30">
        <v>1</v>
      </c>
      <c r="E16" s="30">
        <v>3</v>
      </c>
      <c r="F16" s="30">
        <v>4</v>
      </c>
      <c r="G16" s="30">
        <v>4</v>
      </c>
      <c r="H16" s="30">
        <v>3</v>
      </c>
      <c r="I16" s="234">
        <v>5</v>
      </c>
      <c r="J16" s="236"/>
      <c r="K16" s="242"/>
      <c r="L16" s="243"/>
      <c r="M16" s="243"/>
      <c r="N16" s="243"/>
      <c r="O16" s="243"/>
      <c r="P16" s="243"/>
    </row>
    <row r="17" spans="2:16" x14ac:dyDescent="0.25">
      <c r="B17" s="34" t="s">
        <v>20</v>
      </c>
      <c r="C17" s="30">
        <v>35</v>
      </c>
      <c r="D17" s="30">
        <v>31</v>
      </c>
      <c r="E17" s="30">
        <v>32</v>
      </c>
      <c r="F17" s="30">
        <v>32</v>
      </c>
      <c r="G17" s="30">
        <v>32</v>
      </c>
      <c r="H17" s="30">
        <v>31</v>
      </c>
      <c r="I17" s="234">
        <v>33</v>
      </c>
      <c r="J17" s="236"/>
      <c r="K17" s="242"/>
      <c r="L17" s="243"/>
      <c r="M17" s="243"/>
      <c r="N17" s="243"/>
      <c r="O17" s="243"/>
      <c r="P17" s="243"/>
    </row>
    <row r="18" spans="2:16" x14ac:dyDescent="0.25">
      <c r="B18" s="34" t="s">
        <v>80</v>
      </c>
      <c r="C18" s="30">
        <v>0</v>
      </c>
      <c r="D18" s="30">
        <v>0</v>
      </c>
      <c r="E18" s="30">
        <v>2</v>
      </c>
      <c r="F18" s="30">
        <v>1</v>
      </c>
      <c r="G18" s="30">
        <v>1</v>
      </c>
      <c r="H18" s="30">
        <v>1</v>
      </c>
      <c r="I18" s="234">
        <v>1</v>
      </c>
      <c r="J18" s="236"/>
      <c r="K18" s="242"/>
      <c r="L18" s="243"/>
      <c r="M18" s="243"/>
      <c r="N18" s="243"/>
      <c r="O18" s="243"/>
      <c r="P18" s="243"/>
    </row>
    <row r="19" spans="2:16" x14ac:dyDescent="0.25">
      <c r="B19" s="34" t="s">
        <v>23</v>
      </c>
      <c r="C19" s="30">
        <v>9</v>
      </c>
      <c r="D19" s="30">
        <v>8</v>
      </c>
      <c r="E19" s="30">
        <v>9</v>
      </c>
      <c r="F19" s="30">
        <v>7</v>
      </c>
      <c r="G19" s="30">
        <v>3</v>
      </c>
      <c r="H19" s="30">
        <v>6</v>
      </c>
      <c r="I19" s="234">
        <v>6</v>
      </c>
      <c r="J19" s="236"/>
      <c r="K19" s="242"/>
      <c r="L19" s="243"/>
      <c r="M19" s="243"/>
      <c r="N19" s="243"/>
      <c r="O19" s="243"/>
      <c r="P19" s="243"/>
    </row>
    <row r="20" spans="2:16" x14ac:dyDescent="0.25">
      <c r="B20" s="34" t="s">
        <v>85</v>
      </c>
      <c r="C20" s="30">
        <v>1</v>
      </c>
      <c r="D20" s="30">
        <v>1</v>
      </c>
      <c r="E20" s="30">
        <v>1</v>
      </c>
      <c r="F20" s="30">
        <v>1</v>
      </c>
      <c r="G20" s="30">
        <v>1</v>
      </c>
      <c r="H20" s="30">
        <v>1</v>
      </c>
      <c r="I20" s="234">
        <v>1</v>
      </c>
      <c r="J20" s="236"/>
      <c r="K20" s="242"/>
      <c r="L20" s="243"/>
      <c r="M20" s="243"/>
      <c r="N20" s="243"/>
      <c r="O20" s="243"/>
      <c r="P20" s="243"/>
    </row>
    <row r="21" spans="2:16" x14ac:dyDescent="0.25">
      <c r="B21" s="34" t="s">
        <v>49</v>
      </c>
      <c r="C21" s="30">
        <v>1</v>
      </c>
      <c r="D21" s="30">
        <v>1</v>
      </c>
      <c r="E21" s="30">
        <v>1</v>
      </c>
      <c r="F21" s="30">
        <v>1</v>
      </c>
      <c r="G21" s="30">
        <v>1</v>
      </c>
      <c r="H21" s="30">
        <v>1</v>
      </c>
      <c r="I21" s="234">
        <v>1</v>
      </c>
      <c r="J21" s="236"/>
      <c r="K21" s="242"/>
      <c r="L21" s="243"/>
      <c r="M21" s="243"/>
      <c r="N21" s="243"/>
      <c r="O21" s="243"/>
      <c r="P21" s="243"/>
    </row>
    <row r="22" spans="2:16" x14ac:dyDescent="0.25">
      <c r="B22" s="34" t="s">
        <v>95</v>
      </c>
      <c r="C22" s="30">
        <v>13</v>
      </c>
      <c r="D22" s="30">
        <v>10</v>
      </c>
      <c r="E22" s="30">
        <v>8</v>
      </c>
      <c r="F22" s="30">
        <v>4</v>
      </c>
      <c r="G22" s="30">
        <v>4</v>
      </c>
      <c r="H22" s="30">
        <v>6</v>
      </c>
      <c r="I22" s="234">
        <v>4</v>
      </c>
      <c r="J22" s="236"/>
      <c r="K22" s="242"/>
      <c r="L22" s="243"/>
      <c r="M22" s="243"/>
      <c r="N22" s="243"/>
      <c r="O22" s="243"/>
      <c r="P22" s="243"/>
    </row>
    <row r="23" spans="2:16" x14ac:dyDescent="0.25">
      <c r="B23" s="34" t="s">
        <v>81</v>
      </c>
      <c r="C23" s="30" t="s">
        <v>37</v>
      </c>
      <c r="D23" s="30" t="s">
        <v>37</v>
      </c>
      <c r="E23" s="30" t="s">
        <v>37</v>
      </c>
      <c r="F23" s="30" t="s">
        <v>37</v>
      </c>
      <c r="G23" s="30">
        <v>0</v>
      </c>
      <c r="H23" s="30">
        <v>1</v>
      </c>
      <c r="I23" s="234">
        <v>1</v>
      </c>
      <c r="J23" s="238"/>
      <c r="K23" s="242"/>
      <c r="L23" s="243"/>
      <c r="M23" s="243"/>
      <c r="N23" s="243"/>
      <c r="O23" s="243"/>
      <c r="P23" s="243"/>
    </row>
    <row r="24" spans="2:16" x14ac:dyDescent="0.25">
      <c r="B24" s="34" t="s">
        <v>82</v>
      </c>
      <c r="C24" s="30">
        <v>3</v>
      </c>
      <c r="D24" s="30">
        <v>4</v>
      </c>
      <c r="E24" s="30">
        <v>4</v>
      </c>
      <c r="F24" s="30">
        <v>2</v>
      </c>
      <c r="G24" s="30">
        <v>2</v>
      </c>
      <c r="H24" s="30">
        <v>2</v>
      </c>
      <c r="I24" s="234">
        <v>2</v>
      </c>
      <c r="J24" s="239"/>
      <c r="K24" s="242"/>
      <c r="L24" s="243"/>
      <c r="M24" s="243"/>
      <c r="N24" s="243"/>
      <c r="O24" s="243"/>
      <c r="P24" s="243"/>
    </row>
    <row r="25" spans="2:16" x14ac:dyDescent="0.25">
      <c r="B25" s="34" t="s">
        <v>301</v>
      </c>
      <c r="C25" s="30">
        <v>2</v>
      </c>
      <c r="D25" s="30">
        <v>2</v>
      </c>
      <c r="E25" s="30">
        <v>2</v>
      </c>
      <c r="F25" s="30">
        <v>2</v>
      </c>
      <c r="G25" s="30">
        <v>2</v>
      </c>
      <c r="H25" s="30">
        <v>1</v>
      </c>
      <c r="I25" s="234">
        <v>1</v>
      </c>
      <c r="J25" s="239"/>
      <c r="K25" s="244"/>
      <c r="L25" s="245"/>
      <c r="M25" s="245"/>
      <c r="N25" s="245"/>
      <c r="O25" s="245"/>
      <c r="P25" s="245"/>
    </row>
    <row r="26" spans="2:16" x14ac:dyDescent="0.25">
      <c r="B26" s="25" t="s">
        <v>4</v>
      </c>
      <c r="C26" s="29">
        <v>238</v>
      </c>
      <c r="D26" s="29">
        <v>225</v>
      </c>
      <c r="E26" s="29">
        <v>226</v>
      </c>
      <c r="F26" s="29">
        <v>202</v>
      </c>
      <c r="G26" s="29">
        <v>200</v>
      </c>
      <c r="H26" s="29">
        <v>209</v>
      </c>
      <c r="I26" s="199">
        <v>213</v>
      </c>
      <c r="J26" s="235"/>
    </row>
    <row r="27" spans="2:16" x14ac:dyDescent="0.25">
      <c r="B27" s="2" t="s">
        <v>39</v>
      </c>
    </row>
    <row r="29" spans="2:16" x14ac:dyDescent="0.25">
      <c r="B29" s="9" t="s">
        <v>796</v>
      </c>
    </row>
    <row r="31" spans="2:16" ht="25.5" x14ac:dyDescent="0.25">
      <c r="B31" s="25" t="s">
        <v>302</v>
      </c>
      <c r="C31" s="24">
        <v>2017</v>
      </c>
      <c r="D31" s="24">
        <v>2018</v>
      </c>
      <c r="E31" s="24">
        <v>2019</v>
      </c>
      <c r="F31" s="24">
        <v>2020</v>
      </c>
      <c r="G31" s="24">
        <v>2021</v>
      </c>
      <c r="H31" s="24">
        <v>2022</v>
      </c>
      <c r="I31" s="24">
        <v>2023</v>
      </c>
      <c r="K31" s="246"/>
      <c r="L31" s="247"/>
      <c r="M31" s="247"/>
      <c r="N31" s="247"/>
      <c r="O31" s="247"/>
      <c r="P31" s="247"/>
    </row>
    <row r="32" spans="2:16" x14ac:dyDescent="0.25">
      <c r="B32" s="34" t="s">
        <v>7</v>
      </c>
      <c r="C32" s="30">
        <v>320983</v>
      </c>
      <c r="D32" s="30">
        <v>385363</v>
      </c>
      <c r="E32" s="30">
        <v>335767</v>
      </c>
      <c r="F32" s="30">
        <v>298018</v>
      </c>
      <c r="G32" s="30">
        <v>402316</v>
      </c>
      <c r="H32" s="30">
        <v>464877</v>
      </c>
      <c r="I32" s="30">
        <v>445530</v>
      </c>
      <c r="K32" s="248"/>
      <c r="L32" s="249"/>
      <c r="M32" s="249"/>
      <c r="N32" s="249"/>
      <c r="O32" s="249"/>
      <c r="P32" s="249"/>
    </row>
    <row r="33" spans="2:16" x14ac:dyDescent="0.25">
      <c r="B33" s="34" t="s">
        <v>8</v>
      </c>
      <c r="C33" s="30">
        <v>6928</v>
      </c>
      <c r="D33" s="30">
        <v>8076</v>
      </c>
      <c r="E33" s="30">
        <v>7177</v>
      </c>
      <c r="F33" s="30">
        <v>6400</v>
      </c>
      <c r="G33" s="30">
        <v>8487</v>
      </c>
      <c r="H33" s="30">
        <v>13703</v>
      </c>
      <c r="I33" s="30">
        <v>12206</v>
      </c>
      <c r="J33" s="294"/>
      <c r="K33" s="248"/>
      <c r="L33" s="249"/>
      <c r="M33" s="249"/>
      <c r="N33" s="249"/>
      <c r="O33" s="249"/>
      <c r="P33" s="249"/>
    </row>
    <row r="34" spans="2:16" x14ac:dyDescent="0.25">
      <c r="B34" s="34" t="s">
        <v>9</v>
      </c>
      <c r="C34" s="30">
        <v>118725</v>
      </c>
      <c r="D34" s="30">
        <v>56185</v>
      </c>
      <c r="E34" s="30">
        <v>56177</v>
      </c>
      <c r="F34" s="30">
        <v>13269</v>
      </c>
      <c r="G34" s="30">
        <v>13380</v>
      </c>
      <c r="H34" s="30">
        <v>12992</v>
      </c>
      <c r="I34" s="30">
        <v>13584</v>
      </c>
      <c r="K34" s="248"/>
      <c r="L34" s="249"/>
      <c r="M34" s="249"/>
      <c r="N34" s="249"/>
      <c r="O34" s="249"/>
      <c r="P34" s="249"/>
    </row>
    <row r="35" spans="2:16" x14ac:dyDescent="0.25">
      <c r="B35" s="34" t="s">
        <v>30</v>
      </c>
      <c r="C35" s="30">
        <v>1485</v>
      </c>
      <c r="D35" s="30">
        <v>41</v>
      </c>
      <c r="E35" s="30">
        <v>58</v>
      </c>
      <c r="F35" s="30">
        <v>27</v>
      </c>
      <c r="G35" s="30">
        <v>44</v>
      </c>
      <c r="H35" s="30">
        <v>28</v>
      </c>
      <c r="I35" s="30">
        <v>29</v>
      </c>
      <c r="J35" s="293"/>
      <c r="K35" s="248"/>
      <c r="L35" s="249"/>
      <c r="M35" s="249"/>
      <c r="N35" s="249"/>
      <c r="O35" s="249"/>
      <c r="P35" s="249"/>
    </row>
    <row r="36" spans="2:16" x14ac:dyDescent="0.25">
      <c r="B36" s="34" t="s">
        <v>31</v>
      </c>
      <c r="C36" s="30">
        <v>2436</v>
      </c>
      <c r="D36" s="30">
        <v>2926</v>
      </c>
      <c r="E36" s="30">
        <v>2676</v>
      </c>
      <c r="F36" s="30">
        <v>2566</v>
      </c>
      <c r="G36" s="30">
        <v>3449</v>
      </c>
      <c r="H36" s="30">
        <v>2919</v>
      </c>
      <c r="I36" s="30">
        <v>2516</v>
      </c>
      <c r="K36" s="248"/>
      <c r="L36" s="249"/>
      <c r="M36" s="249"/>
      <c r="N36" s="249"/>
      <c r="O36" s="249"/>
      <c r="P36" s="249"/>
    </row>
    <row r="37" spans="2:16" x14ac:dyDescent="0.25">
      <c r="B37" s="34" t="s">
        <v>299</v>
      </c>
      <c r="C37" s="30">
        <v>0</v>
      </c>
      <c r="D37" s="30">
        <v>2</v>
      </c>
      <c r="E37" s="30">
        <v>8</v>
      </c>
      <c r="F37" s="30">
        <v>0</v>
      </c>
      <c r="G37" s="30">
        <v>2</v>
      </c>
      <c r="H37" s="30">
        <v>2</v>
      </c>
      <c r="I37" s="30">
        <v>1</v>
      </c>
      <c r="K37" s="248"/>
      <c r="L37" s="249"/>
      <c r="M37" s="249"/>
      <c r="N37" s="249"/>
      <c r="O37" s="249"/>
      <c r="P37" s="249"/>
    </row>
    <row r="38" spans="2:16" x14ac:dyDescent="0.25">
      <c r="B38" s="34" t="s">
        <v>32</v>
      </c>
      <c r="C38" s="30">
        <v>264</v>
      </c>
      <c r="D38" s="30">
        <v>391</v>
      </c>
      <c r="E38" s="30">
        <v>1506</v>
      </c>
      <c r="F38" s="30">
        <v>559</v>
      </c>
      <c r="G38" s="30">
        <v>680</v>
      </c>
      <c r="H38" s="30">
        <v>711</v>
      </c>
      <c r="I38" s="30">
        <v>4545</v>
      </c>
      <c r="K38" s="248"/>
      <c r="L38" s="249"/>
      <c r="M38" s="249"/>
      <c r="N38" s="249"/>
      <c r="O38" s="249"/>
      <c r="P38" s="249"/>
    </row>
    <row r="39" spans="2:16" x14ac:dyDescent="0.25">
      <c r="B39" s="34" t="s">
        <v>15</v>
      </c>
      <c r="C39" s="30">
        <v>1</v>
      </c>
      <c r="D39" s="30">
        <v>2</v>
      </c>
      <c r="E39" s="30">
        <v>0</v>
      </c>
      <c r="F39" s="30">
        <v>0</v>
      </c>
      <c r="G39" s="30">
        <v>0</v>
      </c>
      <c r="H39" s="30">
        <v>0</v>
      </c>
      <c r="I39" s="30">
        <v>0</v>
      </c>
      <c r="K39" s="248"/>
      <c r="L39" s="249"/>
      <c r="M39" s="249"/>
      <c r="N39" s="249"/>
      <c r="O39" s="249"/>
      <c r="P39" s="249"/>
    </row>
    <row r="40" spans="2:16" x14ac:dyDescent="0.25">
      <c r="B40" s="34" t="s">
        <v>300</v>
      </c>
      <c r="C40" s="30">
        <v>2</v>
      </c>
      <c r="D40" s="30">
        <v>0</v>
      </c>
      <c r="E40" s="30">
        <v>2</v>
      </c>
      <c r="F40" s="30">
        <v>4</v>
      </c>
      <c r="G40" s="30">
        <v>2</v>
      </c>
      <c r="H40" s="30">
        <v>5</v>
      </c>
      <c r="I40" s="30">
        <v>11</v>
      </c>
      <c r="K40" s="248"/>
      <c r="L40" s="249"/>
      <c r="M40" s="249"/>
      <c r="N40" s="249"/>
      <c r="O40" s="249"/>
      <c r="P40" s="249"/>
    </row>
    <row r="41" spans="2:16" x14ac:dyDescent="0.25">
      <c r="B41" s="34" t="s">
        <v>79</v>
      </c>
      <c r="C41" s="30">
        <v>33</v>
      </c>
      <c r="D41" s="30">
        <v>24</v>
      </c>
      <c r="E41" s="30">
        <v>30</v>
      </c>
      <c r="F41" s="30">
        <v>45</v>
      </c>
      <c r="G41" s="30">
        <v>67</v>
      </c>
      <c r="H41" s="30">
        <v>154</v>
      </c>
      <c r="I41" s="30">
        <v>132</v>
      </c>
      <c r="K41" s="250"/>
      <c r="L41" s="249"/>
      <c r="M41" s="249"/>
      <c r="N41" s="249"/>
      <c r="O41" s="249"/>
      <c r="P41" s="249"/>
    </row>
    <row r="42" spans="2:16" x14ac:dyDescent="0.25">
      <c r="B42" s="34" t="s">
        <v>18</v>
      </c>
      <c r="C42" s="30">
        <v>0</v>
      </c>
      <c r="D42" s="30">
        <v>0</v>
      </c>
      <c r="E42" s="30">
        <v>0</v>
      </c>
      <c r="F42" s="30">
        <v>0</v>
      </c>
      <c r="G42" s="30">
        <v>0</v>
      </c>
      <c r="H42" s="30">
        <v>0</v>
      </c>
      <c r="I42" s="30">
        <v>1</v>
      </c>
      <c r="K42" s="250"/>
      <c r="L42" s="249"/>
      <c r="M42" s="249"/>
      <c r="N42" s="249"/>
      <c r="O42" s="249"/>
      <c r="P42" s="249"/>
    </row>
    <row r="43" spans="2:16" x14ac:dyDescent="0.25">
      <c r="B43" s="34" t="s">
        <v>21</v>
      </c>
      <c r="C43" s="30">
        <v>65</v>
      </c>
      <c r="D43" s="30">
        <v>804</v>
      </c>
      <c r="E43" s="30">
        <v>3006</v>
      </c>
      <c r="F43" s="30">
        <v>593</v>
      </c>
      <c r="G43" s="30">
        <v>929</v>
      </c>
      <c r="H43" s="30">
        <v>590</v>
      </c>
      <c r="I43" s="30">
        <v>498</v>
      </c>
      <c r="K43" s="248"/>
      <c r="L43" s="249"/>
      <c r="M43" s="249"/>
      <c r="N43" s="249"/>
      <c r="O43" s="249"/>
      <c r="P43" s="249"/>
    </row>
    <row r="44" spans="2:16" x14ac:dyDescent="0.25">
      <c r="B44" s="34" t="s">
        <v>20</v>
      </c>
      <c r="C44" s="30">
        <v>1747336</v>
      </c>
      <c r="D44" s="30">
        <v>1531150</v>
      </c>
      <c r="E44" s="30">
        <v>1505521</v>
      </c>
      <c r="F44" s="30">
        <v>1480160</v>
      </c>
      <c r="G44" s="30">
        <v>1464647</v>
      </c>
      <c r="H44" s="30">
        <v>1617552</v>
      </c>
      <c r="I44" s="30">
        <v>1521056</v>
      </c>
      <c r="K44" s="248"/>
      <c r="L44" s="249"/>
      <c r="M44" s="249"/>
      <c r="N44" s="249"/>
      <c r="O44" s="249"/>
      <c r="P44" s="249"/>
    </row>
    <row r="45" spans="2:16" x14ac:dyDescent="0.25">
      <c r="B45" s="34" t="s">
        <v>80</v>
      </c>
      <c r="C45" s="30">
        <v>0</v>
      </c>
      <c r="D45" s="30">
        <v>0</v>
      </c>
      <c r="E45" s="30">
        <v>5645</v>
      </c>
      <c r="F45" s="30">
        <v>13468</v>
      </c>
      <c r="G45" s="30">
        <v>9750</v>
      </c>
      <c r="H45" s="30">
        <v>4043</v>
      </c>
      <c r="I45" s="30">
        <v>2988</v>
      </c>
      <c r="K45" s="248"/>
      <c r="L45" s="249"/>
      <c r="M45" s="249"/>
      <c r="N45" s="249"/>
      <c r="O45" s="249"/>
      <c r="P45" s="249"/>
    </row>
    <row r="46" spans="2:16" x14ac:dyDescent="0.25">
      <c r="B46" s="34" t="s">
        <v>23</v>
      </c>
      <c r="C46" s="30">
        <v>8696</v>
      </c>
      <c r="D46" s="30">
        <v>10281</v>
      </c>
      <c r="E46" s="30">
        <v>8231</v>
      </c>
      <c r="F46" s="30">
        <v>4686</v>
      </c>
      <c r="G46" s="30">
        <v>12540</v>
      </c>
      <c r="H46" s="30">
        <v>33811</v>
      </c>
      <c r="I46" s="30">
        <v>43389</v>
      </c>
      <c r="K46" s="248"/>
      <c r="L46" s="249"/>
      <c r="M46" s="249"/>
      <c r="N46" s="249"/>
      <c r="O46" s="249"/>
      <c r="P46" s="249"/>
    </row>
    <row r="47" spans="2:16" x14ac:dyDescent="0.25">
      <c r="B47" s="34" t="s">
        <v>85</v>
      </c>
      <c r="C47" s="30">
        <v>47227</v>
      </c>
      <c r="D47" s="30">
        <v>39127</v>
      </c>
      <c r="E47" s="30">
        <v>29099</v>
      </c>
      <c r="F47" s="30">
        <v>18565</v>
      </c>
      <c r="G47" s="30">
        <v>24594</v>
      </c>
      <c r="H47" s="30">
        <v>31526</v>
      </c>
      <c r="I47" s="30">
        <v>25986</v>
      </c>
      <c r="K47" s="248"/>
      <c r="L47" s="249"/>
      <c r="M47" s="249"/>
      <c r="N47" s="249"/>
      <c r="O47" s="249"/>
      <c r="P47" s="249"/>
    </row>
    <row r="48" spans="2:16" x14ac:dyDescent="0.25">
      <c r="B48" s="34" t="s">
        <v>49</v>
      </c>
      <c r="C48" s="30">
        <v>33</v>
      </c>
      <c r="D48" s="30">
        <v>26</v>
      </c>
      <c r="E48" s="30">
        <v>7</v>
      </c>
      <c r="F48" s="30">
        <v>12</v>
      </c>
      <c r="G48" s="30">
        <v>19</v>
      </c>
      <c r="H48" s="30">
        <v>53</v>
      </c>
      <c r="I48" s="30">
        <v>55</v>
      </c>
      <c r="K48" s="248"/>
      <c r="L48" s="249"/>
      <c r="M48" s="249"/>
      <c r="N48" s="249"/>
      <c r="O48" s="249"/>
      <c r="P48" s="249"/>
    </row>
    <row r="49" spans="2:16" x14ac:dyDescent="0.25">
      <c r="B49" s="34" t="s">
        <v>95</v>
      </c>
      <c r="C49" s="30">
        <v>1480</v>
      </c>
      <c r="D49" s="30">
        <v>268</v>
      </c>
      <c r="E49" s="30">
        <v>279</v>
      </c>
      <c r="F49" s="30">
        <v>43</v>
      </c>
      <c r="G49" s="30">
        <v>48</v>
      </c>
      <c r="H49" s="30">
        <v>139</v>
      </c>
      <c r="I49" s="30">
        <v>132</v>
      </c>
      <c r="K49" s="248"/>
      <c r="L49" s="249"/>
      <c r="M49" s="249"/>
      <c r="N49" s="249"/>
      <c r="O49" s="249"/>
      <c r="P49" s="249"/>
    </row>
    <row r="50" spans="2:16" x14ac:dyDescent="0.25">
      <c r="B50" s="34" t="s">
        <v>81</v>
      </c>
      <c r="C50" s="30">
        <v>0</v>
      </c>
      <c r="D50" s="30">
        <v>0</v>
      </c>
      <c r="E50" s="30">
        <v>0</v>
      </c>
      <c r="F50" s="30">
        <v>0</v>
      </c>
      <c r="G50" s="30">
        <v>0</v>
      </c>
      <c r="H50" s="30">
        <v>411</v>
      </c>
      <c r="I50" s="30">
        <v>1897</v>
      </c>
      <c r="K50" s="248"/>
      <c r="L50" s="249"/>
      <c r="M50" s="249"/>
      <c r="N50" s="249"/>
      <c r="O50" s="249"/>
      <c r="P50" s="249"/>
    </row>
    <row r="51" spans="2:16" x14ac:dyDescent="0.25">
      <c r="B51" s="34" t="s">
        <v>82</v>
      </c>
      <c r="C51" s="30">
        <v>5162</v>
      </c>
      <c r="D51" s="30">
        <v>10572</v>
      </c>
      <c r="E51" s="30">
        <v>6661</v>
      </c>
      <c r="F51" s="30">
        <v>2</v>
      </c>
      <c r="G51" s="30">
        <v>3</v>
      </c>
      <c r="H51" s="30">
        <v>9</v>
      </c>
      <c r="I51" s="30">
        <v>9</v>
      </c>
      <c r="K51" s="248"/>
      <c r="L51" s="249"/>
      <c r="M51" s="249"/>
      <c r="N51" s="249"/>
      <c r="O51" s="249"/>
      <c r="P51" s="249"/>
    </row>
    <row r="52" spans="2:16" x14ac:dyDescent="0.25">
      <c r="B52" s="34" t="s">
        <v>301</v>
      </c>
      <c r="C52" s="30">
        <v>14829</v>
      </c>
      <c r="D52" s="30">
        <v>15740</v>
      </c>
      <c r="E52" s="30">
        <v>16841</v>
      </c>
      <c r="F52" s="30">
        <v>7994</v>
      </c>
      <c r="G52" s="30">
        <v>8825</v>
      </c>
      <c r="H52" s="30">
        <v>15384</v>
      </c>
      <c r="I52" s="30">
        <v>18095</v>
      </c>
      <c r="K52" s="248"/>
      <c r="L52" s="249"/>
      <c r="M52" s="249"/>
      <c r="N52" s="249"/>
      <c r="O52" s="249"/>
      <c r="P52" s="249"/>
    </row>
    <row r="53" spans="2:16" x14ac:dyDescent="0.25">
      <c r="B53" s="25" t="s">
        <v>4</v>
      </c>
      <c r="C53" s="29">
        <v>2275685</v>
      </c>
      <c r="D53" s="29">
        <v>2060978</v>
      </c>
      <c r="E53" s="29">
        <v>1978691</v>
      </c>
      <c r="F53" s="29">
        <v>1846411</v>
      </c>
      <c r="G53" s="29">
        <v>1949782</v>
      </c>
      <c r="H53" s="29">
        <v>2198909</v>
      </c>
      <c r="I53" s="29">
        <v>2092660</v>
      </c>
      <c r="K53" s="251"/>
      <c r="L53" s="249"/>
      <c r="M53" s="249"/>
      <c r="N53" s="249"/>
      <c r="O53" s="249"/>
      <c r="P53" s="249"/>
    </row>
    <row r="54" spans="2:16" x14ac:dyDescent="0.25">
      <c r="B54" s="2" t="s">
        <v>39</v>
      </c>
      <c r="K54" s="252"/>
      <c r="L54" s="252"/>
      <c r="M54" s="252"/>
      <c r="N54" s="252"/>
      <c r="O54" s="252"/>
      <c r="P54" s="252"/>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868AAD-7BEA-4D64-8AD7-C8955E26C88E}">
  <dimension ref="B2:I31"/>
  <sheetViews>
    <sheetView workbookViewId="0"/>
  </sheetViews>
  <sheetFormatPr baseColWidth="10" defaultColWidth="10.85546875" defaultRowHeight="15" x14ac:dyDescent="0.25"/>
  <cols>
    <col min="1" max="1" width="3" style="1" customWidth="1"/>
    <col min="2" max="2" width="59" style="1" customWidth="1"/>
    <col min="3" max="16384" width="10.85546875" style="1"/>
  </cols>
  <sheetData>
    <row r="2" spans="2:9" x14ac:dyDescent="0.25">
      <c r="B2" s="213" t="s">
        <v>797</v>
      </c>
      <c r="C2"/>
      <c r="D2"/>
    </row>
    <row r="4" spans="2:9" x14ac:dyDescent="0.25">
      <c r="B4" s="68"/>
      <c r="C4" s="24">
        <v>2017</v>
      </c>
      <c r="D4" s="24">
        <v>2018</v>
      </c>
      <c r="E4" s="24">
        <v>2019</v>
      </c>
      <c r="F4" s="24">
        <v>2020</v>
      </c>
      <c r="G4" s="24">
        <v>2021</v>
      </c>
      <c r="H4" s="24">
        <v>2022</v>
      </c>
      <c r="I4" s="24">
        <v>2023</v>
      </c>
    </row>
    <row r="5" spans="2:9" x14ac:dyDescent="0.25">
      <c r="B5" s="34" t="s">
        <v>303</v>
      </c>
      <c r="C5" s="30">
        <v>538</v>
      </c>
      <c r="D5" s="30">
        <v>605</v>
      </c>
      <c r="E5" s="30">
        <v>862</v>
      </c>
      <c r="F5" s="30">
        <v>1017</v>
      </c>
      <c r="G5" s="30">
        <v>1103</v>
      </c>
      <c r="H5" s="30">
        <v>1764</v>
      </c>
      <c r="I5" s="30">
        <v>2131</v>
      </c>
    </row>
    <row r="6" spans="2:9" x14ac:dyDescent="0.25">
      <c r="B6" s="34" t="s">
        <v>304</v>
      </c>
      <c r="C6" s="30">
        <v>570</v>
      </c>
      <c r="D6" s="30">
        <v>696</v>
      </c>
      <c r="E6" s="30">
        <v>822</v>
      </c>
      <c r="F6" s="30">
        <v>846</v>
      </c>
      <c r="G6" s="30">
        <v>827</v>
      </c>
      <c r="H6" s="30">
        <v>1358</v>
      </c>
      <c r="I6" s="30">
        <v>1977</v>
      </c>
    </row>
    <row r="7" spans="2:9" x14ac:dyDescent="0.25">
      <c r="B7" s="2" t="s">
        <v>314</v>
      </c>
    </row>
    <row r="8" spans="2:9" x14ac:dyDescent="0.25">
      <c r="B8" s="2"/>
    </row>
    <row r="9" spans="2:9" x14ac:dyDescent="0.25">
      <c r="B9" s="213" t="s">
        <v>798</v>
      </c>
      <c r="C9"/>
      <c r="D9"/>
      <c r="E9"/>
    </row>
    <row r="10" spans="2:9" x14ac:dyDescent="0.25">
      <c r="B10" s="65"/>
    </row>
    <row r="11" spans="2:9" x14ac:dyDescent="0.25">
      <c r="B11" s="69"/>
      <c r="C11" s="24">
        <v>2017</v>
      </c>
      <c r="D11" s="24">
        <v>2018</v>
      </c>
      <c r="E11" s="24">
        <v>2019</v>
      </c>
      <c r="F11" s="24">
        <v>2020</v>
      </c>
      <c r="G11" s="24">
        <v>2021</v>
      </c>
      <c r="H11" s="24">
        <v>2022</v>
      </c>
      <c r="I11" s="24">
        <v>2023</v>
      </c>
    </row>
    <row r="12" spans="2:9" x14ac:dyDescent="0.25">
      <c r="B12" s="34" t="s">
        <v>305</v>
      </c>
      <c r="C12" s="30">
        <v>1123</v>
      </c>
      <c r="D12" s="30">
        <v>950</v>
      </c>
      <c r="E12" s="30">
        <v>1471</v>
      </c>
      <c r="F12" s="30">
        <v>2339</v>
      </c>
      <c r="G12" s="30">
        <v>1966</v>
      </c>
      <c r="H12" s="30">
        <v>1704</v>
      </c>
      <c r="I12" s="30">
        <v>909</v>
      </c>
    </row>
    <row r="13" spans="2:9" x14ac:dyDescent="0.25">
      <c r="B13" s="34" t="s">
        <v>306</v>
      </c>
      <c r="C13" s="30">
        <v>9828</v>
      </c>
      <c r="D13" s="30">
        <v>11863</v>
      </c>
      <c r="E13" s="30">
        <v>10745</v>
      </c>
      <c r="F13" s="30">
        <v>12493</v>
      </c>
      <c r="G13" s="30">
        <v>15293</v>
      </c>
      <c r="H13" s="30">
        <v>12289</v>
      </c>
      <c r="I13" s="30">
        <v>12269</v>
      </c>
    </row>
    <row r="14" spans="2:9" x14ac:dyDescent="0.25">
      <c r="B14" s="25" t="s">
        <v>307</v>
      </c>
      <c r="C14" s="29">
        <v>10951</v>
      </c>
      <c r="D14" s="29">
        <v>12813</v>
      </c>
      <c r="E14" s="29">
        <v>12216</v>
      </c>
      <c r="F14" s="29">
        <v>14832</v>
      </c>
      <c r="G14" s="29">
        <v>17259</v>
      </c>
      <c r="H14" s="29">
        <v>13993</v>
      </c>
      <c r="I14" s="29">
        <v>13178</v>
      </c>
    </row>
    <row r="15" spans="2:9" x14ac:dyDescent="0.25">
      <c r="B15" s="2" t="s">
        <v>314</v>
      </c>
    </row>
    <row r="16" spans="2:9" x14ac:dyDescent="0.25">
      <c r="B16" s="2"/>
    </row>
    <row r="17" spans="2:9" x14ac:dyDescent="0.25">
      <c r="B17" s="213" t="s">
        <v>799</v>
      </c>
      <c r="C17"/>
      <c r="D17"/>
      <c r="E17"/>
      <c r="F17"/>
      <c r="G17"/>
      <c r="H17"/>
    </row>
    <row r="19" spans="2:9" x14ac:dyDescent="0.25">
      <c r="B19" s="70"/>
      <c r="C19" s="24">
        <v>2017</v>
      </c>
      <c r="D19" s="24">
        <v>2018</v>
      </c>
      <c r="E19" s="24">
        <v>2019</v>
      </c>
      <c r="F19" s="24">
        <v>2020</v>
      </c>
      <c r="G19" s="24">
        <v>2021</v>
      </c>
      <c r="H19" s="24">
        <v>2022</v>
      </c>
      <c r="I19" s="24">
        <v>2023</v>
      </c>
    </row>
    <row r="20" spans="2:9" x14ac:dyDescent="0.25">
      <c r="B20" s="34" t="s">
        <v>308</v>
      </c>
      <c r="C20" s="30">
        <v>25</v>
      </c>
      <c r="D20" s="30">
        <v>25</v>
      </c>
      <c r="E20" s="30">
        <v>33</v>
      </c>
      <c r="F20" s="30">
        <v>24</v>
      </c>
      <c r="G20" s="30">
        <v>20</v>
      </c>
      <c r="H20" s="30">
        <v>22</v>
      </c>
      <c r="I20" s="30">
        <v>15</v>
      </c>
    </row>
    <row r="21" spans="2:9" x14ac:dyDescent="0.25">
      <c r="B21" s="34" t="s">
        <v>309</v>
      </c>
      <c r="C21" s="30">
        <v>162</v>
      </c>
      <c r="D21" s="30">
        <v>193</v>
      </c>
      <c r="E21" s="30">
        <v>193</v>
      </c>
      <c r="F21" s="30">
        <v>185</v>
      </c>
      <c r="G21" s="30">
        <v>187</v>
      </c>
      <c r="H21" s="30">
        <v>170</v>
      </c>
      <c r="I21" s="30">
        <v>183</v>
      </c>
    </row>
    <row r="22" spans="2:9" x14ac:dyDescent="0.25">
      <c r="B22" s="25" t="s">
        <v>310</v>
      </c>
      <c r="C22" s="29">
        <v>187</v>
      </c>
      <c r="D22" s="29">
        <v>218</v>
      </c>
      <c r="E22" s="29">
        <v>226</v>
      </c>
      <c r="F22" s="29">
        <v>209</v>
      </c>
      <c r="G22" s="29">
        <v>207</v>
      </c>
      <c r="H22" s="29">
        <v>192</v>
      </c>
      <c r="I22" s="29">
        <v>198</v>
      </c>
    </row>
    <row r="23" spans="2:9" x14ac:dyDescent="0.25">
      <c r="B23" s="2" t="s">
        <v>314</v>
      </c>
    </row>
    <row r="25" spans="2:9" x14ac:dyDescent="0.25">
      <c r="B25" s="213" t="s">
        <v>800</v>
      </c>
      <c r="C25"/>
      <c r="D25"/>
      <c r="E25"/>
    </row>
    <row r="26" spans="2:9" x14ac:dyDescent="0.25">
      <c r="B26" s="67"/>
      <c r="C26" s="67"/>
      <c r="D26" s="67"/>
      <c r="E26" s="67"/>
      <c r="F26" s="67"/>
      <c r="G26" s="67"/>
    </row>
    <row r="27" spans="2:9" x14ac:dyDescent="0.25">
      <c r="B27" s="67"/>
      <c r="C27" s="24">
        <v>2017</v>
      </c>
      <c r="D27" s="24">
        <v>2018</v>
      </c>
      <c r="E27" s="24">
        <v>2019</v>
      </c>
      <c r="F27" s="24">
        <v>2020</v>
      </c>
      <c r="G27" s="24">
        <v>2021</v>
      </c>
      <c r="H27" s="24">
        <v>2022</v>
      </c>
      <c r="I27" s="24">
        <v>2023</v>
      </c>
    </row>
    <row r="28" spans="2:9" x14ac:dyDescent="0.25">
      <c r="B28" s="34" t="s">
        <v>311</v>
      </c>
      <c r="C28" s="30">
        <v>192</v>
      </c>
      <c r="D28" s="30">
        <v>230</v>
      </c>
      <c r="E28" s="30">
        <v>295</v>
      </c>
      <c r="F28" s="30">
        <v>340</v>
      </c>
      <c r="G28" s="30">
        <v>380</v>
      </c>
      <c r="H28" s="30">
        <v>181</v>
      </c>
      <c r="I28" s="30">
        <v>124</v>
      </c>
    </row>
    <row r="29" spans="2:9" x14ac:dyDescent="0.25">
      <c r="B29" s="34" t="s">
        <v>312</v>
      </c>
      <c r="C29" s="30">
        <v>1812</v>
      </c>
      <c r="D29" s="30">
        <v>2195</v>
      </c>
      <c r="E29" s="30">
        <v>2470</v>
      </c>
      <c r="F29" s="30">
        <v>2580</v>
      </c>
      <c r="G29" s="30">
        <v>3099</v>
      </c>
      <c r="H29" s="30">
        <v>2290</v>
      </c>
      <c r="I29" s="30">
        <v>2082</v>
      </c>
    </row>
    <row r="30" spans="2:9" x14ac:dyDescent="0.25">
      <c r="B30" s="25" t="s">
        <v>313</v>
      </c>
      <c r="C30" s="29">
        <v>2004</v>
      </c>
      <c r="D30" s="29">
        <v>2425</v>
      </c>
      <c r="E30" s="29">
        <v>2765</v>
      </c>
      <c r="F30" s="29">
        <v>2920</v>
      </c>
      <c r="G30" s="29">
        <v>3479</v>
      </c>
      <c r="H30" s="29">
        <v>2471</v>
      </c>
      <c r="I30" s="29">
        <v>2206</v>
      </c>
    </row>
    <row r="31" spans="2:9" x14ac:dyDescent="0.25">
      <c r="B31" s="2" t="s">
        <v>314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81A1B5-0243-47AD-AA57-60996D0AE818}">
  <dimension ref="B2:J21"/>
  <sheetViews>
    <sheetView workbookViewId="0">
      <selection activeCell="H15" sqref="H15"/>
    </sheetView>
  </sheetViews>
  <sheetFormatPr baseColWidth="10" defaultColWidth="10.85546875" defaultRowHeight="15" x14ac:dyDescent="0.25"/>
  <cols>
    <col min="1" max="1" width="4.140625" style="1" customWidth="1"/>
    <col min="2" max="2" width="36" style="1" customWidth="1"/>
    <col min="3" max="4" width="10.85546875" style="1" customWidth="1"/>
    <col min="5" max="16384" width="10.85546875" style="1"/>
  </cols>
  <sheetData>
    <row r="2" spans="2:10" x14ac:dyDescent="0.25">
      <c r="B2" s="9" t="s">
        <v>801</v>
      </c>
    </row>
    <row r="4" spans="2:10" x14ac:dyDescent="0.25">
      <c r="B4" s="71"/>
      <c r="C4" s="24">
        <v>2017</v>
      </c>
      <c r="D4" s="24">
        <v>2018</v>
      </c>
      <c r="E4" s="24">
        <v>2019</v>
      </c>
      <c r="F4" s="24">
        <v>2020</v>
      </c>
      <c r="G4" s="24">
        <v>2021</v>
      </c>
      <c r="H4" s="24">
        <v>2022</v>
      </c>
      <c r="I4" s="24">
        <v>2022</v>
      </c>
      <c r="J4" s="24">
        <v>2023</v>
      </c>
    </row>
    <row r="5" spans="2:10" x14ac:dyDescent="0.25">
      <c r="B5" s="34" t="s">
        <v>315</v>
      </c>
      <c r="C5" s="30">
        <v>50</v>
      </c>
      <c r="D5" s="30">
        <v>44</v>
      </c>
      <c r="E5" s="30">
        <v>57</v>
      </c>
      <c r="F5" s="30">
        <v>57</v>
      </c>
      <c r="G5" s="30">
        <v>59</v>
      </c>
      <c r="H5" s="30">
        <v>100</v>
      </c>
      <c r="I5" s="30">
        <v>100</v>
      </c>
      <c r="J5" s="30">
        <v>94</v>
      </c>
    </row>
    <row r="6" spans="2:10" x14ac:dyDescent="0.25">
      <c r="B6" s="34" t="s">
        <v>316</v>
      </c>
      <c r="C6" s="30">
        <v>7</v>
      </c>
      <c r="D6" s="30">
        <v>6</v>
      </c>
      <c r="E6" s="30">
        <v>19</v>
      </c>
      <c r="F6" s="30">
        <v>20</v>
      </c>
      <c r="G6" s="30">
        <v>4</v>
      </c>
      <c r="H6" s="30">
        <v>2</v>
      </c>
      <c r="I6" s="30">
        <v>2</v>
      </c>
      <c r="J6" s="30">
        <v>14</v>
      </c>
    </row>
    <row r="7" spans="2:10" x14ac:dyDescent="0.25">
      <c r="B7" s="2" t="s">
        <v>321</v>
      </c>
    </row>
    <row r="9" spans="2:10" x14ac:dyDescent="0.25">
      <c r="B9" s="9" t="s">
        <v>802</v>
      </c>
      <c r="H9" s="373"/>
      <c r="I9" s="373"/>
      <c r="J9" s="373"/>
    </row>
    <row r="10" spans="2:10" x14ac:dyDescent="0.25">
      <c r="B10" s="72"/>
      <c r="C10" s="73"/>
      <c r="D10" s="73"/>
      <c r="E10" s="73"/>
      <c r="F10" s="73"/>
      <c r="G10" s="74"/>
    </row>
    <row r="11" spans="2:10" x14ac:dyDescent="0.25">
      <c r="B11" s="75"/>
      <c r="C11" s="24">
        <v>2017</v>
      </c>
      <c r="D11" s="24">
        <v>2018</v>
      </c>
      <c r="E11" s="24">
        <v>2019</v>
      </c>
      <c r="F11" s="24">
        <v>2020</v>
      </c>
      <c r="G11" s="24">
        <v>2021</v>
      </c>
      <c r="H11" s="24">
        <v>2022</v>
      </c>
      <c r="I11" s="24">
        <v>2022</v>
      </c>
      <c r="J11" s="24">
        <v>2023</v>
      </c>
    </row>
    <row r="12" spans="2:10" x14ac:dyDescent="0.25">
      <c r="B12" s="34" t="s">
        <v>317</v>
      </c>
      <c r="C12" s="30">
        <v>574</v>
      </c>
      <c r="D12" s="30">
        <v>210</v>
      </c>
      <c r="E12" s="30">
        <v>197</v>
      </c>
      <c r="F12" s="30">
        <v>150</v>
      </c>
      <c r="G12" s="30">
        <v>151</v>
      </c>
      <c r="H12" s="30">
        <v>163</v>
      </c>
      <c r="I12" s="30">
        <v>163</v>
      </c>
      <c r="J12" s="30">
        <v>195</v>
      </c>
    </row>
    <row r="13" spans="2:10" x14ac:dyDescent="0.25">
      <c r="B13" s="2" t="s">
        <v>903</v>
      </c>
    </row>
    <row r="15" spans="2:10" x14ac:dyDescent="0.25">
      <c r="B15" s="9" t="s">
        <v>803</v>
      </c>
    </row>
    <row r="16" spans="2:10" x14ac:dyDescent="0.25">
      <c r="B16" s="66"/>
    </row>
    <row r="17" spans="2:10" x14ac:dyDescent="0.25">
      <c r="B17" s="76"/>
      <c r="C17" s="24">
        <v>2017</v>
      </c>
      <c r="D17" s="24">
        <v>2018</v>
      </c>
      <c r="E17" s="24">
        <v>2019</v>
      </c>
      <c r="F17" s="24">
        <v>2020</v>
      </c>
      <c r="G17" s="24">
        <v>2021</v>
      </c>
      <c r="H17" s="24">
        <v>2022</v>
      </c>
      <c r="I17" s="24">
        <v>2022</v>
      </c>
      <c r="J17" s="24">
        <v>2023</v>
      </c>
    </row>
    <row r="18" spans="2:10" x14ac:dyDescent="0.25">
      <c r="B18" s="34" t="s">
        <v>318</v>
      </c>
      <c r="C18" s="30">
        <v>1</v>
      </c>
      <c r="D18" s="30">
        <v>18</v>
      </c>
      <c r="E18" s="30">
        <v>25</v>
      </c>
      <c r="F18" s="30">
        <v>70</v>
      </c>
      <c r="G18" s="30">
        <v>21</v>
      </c>
      <c r="H18" s="30">
        <v>30</v>
      </c>
      <c r="I18" s="30">
        <v>30</v>
      </c>
      <c r="J18" s="30">
        <v>45</v>
      </c>
    </row>
    <row r="19" spans="2:10" x14ac:dyDescent="0.25">
      <c r="B19" s="34" t="s">
        <v>319</v>
      </c>
      <c r="C19" s="30">
        <v>0</v>
      </c>
      <c r="D19" s="30">
        <v>3</v>
      </c>
      <c r="E19" s="30">
        <v>3</v>
      </c>
      <c r="F19" s="30">
        <v>37</v>
      </c>
      <c r="G19" s="30">
        <v>3</v>
      </c>
      <c r="H19" s="30">
        <v>3</v>
      </c>
      <c r="I19" s="30">
        <v>3</v>
      </c>
      <c r="J19" s="30">
        <v>8</v>
      </c>
    </row>
    <row r="20" spans="2:10" x14ac:dyDescent="0.25">
      <c r="B20" s="34" t="s">
        <v>320</v>
      </c>
      <c r="C20" s="30">
        <v>0</v>
      </c>
      <c r="D20" s="30">
        <v>112000</v>
      </c>
      <c r="E20" s="30">
        <v>1685170</v>
      </c>
      <c r="F20" s="30">
        <v>3520882</v>
      </c>
      <c r="G20" s="30">
        <v>7000</v>
      </c>
      <c r="H20" s="30">
        <v>5405514</v>
      </c>
      <c r="I20" s="30">
        <v>5405514</v>
      </c>
      <c r="J20" s="30">
        <v>1444263</v>
      </c>
    </row>
    <row r="21" spans="2:10" x14ac:dyDescent="0.25">
      <c r="B21" s="2" t="s">
        <v>321</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E8E201-E9AE-4D0D-91F7-B498E23D575C}">
  <dimension ref="B2:L98"/>
  <sheetViews>
    <sheetView zoomScale="85" zoomScaleNormal="85" workbookViewId="0">
      <selection activeCell="M75" sqref="M75"/>
    </sheetView>
  </sheetViews>
  <sheetFormatPr baseColWidth="10" defaultColWidth="10.85546875" defaultRowHeight="15" x14ac:dyDescent="0.25"/>
  <cols>
    <col min="1" max="1" width="3.7109375" style="1" customWidth="1"/>
    <col min="2" max="2" width="47.28515625" style="1" customWidth="1"/>
    <col min="3" max="5" width="10.85546875" style="1" customWidth="1"/>
    <col min="6" max="16384" width="10.85546875" style="1"/>
  </cols>
  <sheetData>
    <row r="2" spans="2:9" x14ac:dyDescent="0.25">
      <c r="B2" s="9" t="s">
        <v>804</v>
      </c>
    </row>
    <row r="3" spans="2:9" x14ac:dyDescent="0.25">
      <c r="B3" s="66"/>
    </row>
    <row r="4" spans="2:9" x14ac:dyDescent="0.25">
      <c r="B4" s="85"/>
      <c r="C4" s="24">
        <v>2017</v>
      </c>
      <c r="D4" s="24">
        <v>2018</v>
      </c>
      <c r="E4" s="24">
        <v>2019</v>
      </c>
      <c r="F4" s="24">
        <v>2020</v>
      </c>
      <c r="G4" s="24">
        <v>2021</v>
      </c>
      <c r="H4" s="24">
        <v>2022</v>
      </c>
      <c r="I4" s="24">
        <v>2023</v>
      </c>
    </row>
    <row r="5" spans="2:9" x14ac:dyDescent="0.25">
      <c r="B5" s="25" t="s">
        <v>322</v>
      </c>
      <c r="C5" s="29">
        <v>63</v>
      </c>
      <c r="D5" s="29">
        <v>83</v>
      </c>
      <c r="E5" s="29">
        <v>88</v>
      </c>
      <c r="F5" s="29">
        <v>70</v>
      </c>
      <c r="G5" s="29">
        <v>105</v>
      </c>
      <c r="H5" s="29">
        <v>87</v>
      </c>
      <c r="I5" s="29">
        <v>71</v>
      </c>
    </row>
    <row r="6" spans="2:9" x14ac:dyDescent="0.25">
      <c r="B6" s="34" t="s">
        <v>323</v>
      </c>
      <c r="C6" s="30">
        <v>55</v>
      </c>
      <c r="D6" s="30">
        <v>70</v>
      </c>
      <c r="E6" s="30">
        <v>55</v>
      </c>
      <c r="F6" s="30">
        <v>48</v>
      </c>
      <c r="G6" s="30">
        <v>77</v>
      </c>
      <c r="H6" s="30">
        <v>75</v>
      </c>
      <c r="I6" s="30">
        <v>58</v>
      </c>
    </row>
    <row r="7" spans="2:9" x14ac:dyDescent="0.25">
      <c r="B7" s="34" t="s">
        <v>324</v>
      </c>
      <c r="C7" s="30">
        <v>8</v>
      </c>
      <c r="D7" s="30">
        <v>13</v>
      </c>
      <c r="E7" s="30">
        <v>33</v>
      </c>
      <c r="F7" s="30">
        <v>19</v>
      </c>
      <c r="G7" s="30">
        <v>28</v>
      </c>
      <c r="H7" s="30">
        <v>12</v>
      </c>
      <c r="I7" s="30">
        <v>13</v>
      </c>
    </row>
    <row r="8" spans="2:9" x14ac:dyDescent="0.25">
      <c r="B8" s="34" t="s">
        <v>325</v>
      </c>
      <c r="C8" s="30">
        <v>0</v>
      </c>
      <c r="D8" s="30">
        <v>0</v>
      </c>
      <c r="E8" s="30">
        <v>0</v>
      </c>
      <c r="F8" s="30">
        <v>3</v>
      </c>
      <c r="G8" s="30">
        <v>0</v>
      </c>
      <c r="H8" s="30">
        <v>0</v>
      </c>
      <c r="I8" s="30">
        <v>0</v>
      </c>
    </row>
    <row r="9" spans="2:9" ht="21.6" customHeight="1" x14ac:dyDescent="0.25">
      <c r="B9" s="25" t="s">
        <v>326</v>
      </c>
      <c r="C9" s="29">
        <v>237</v>
      </c>
      <c r="D9" s="29">
        <v>478</v>
      </c>
      <c r="E9" s="29">
        <v>456</v>
      </c>
      <c r="F9" s="29">
        <v>340</v>
      </c>
      <c r="G9" s="29">
        <v>342</v>
      </c>
      <c r="H9" s="29">
        <v>326</v>
      </c>
      <c r="I9" s="29">
        <f>SUM(I10:I11)</f>
        <v>346</v>
      </c>
    </row>
    <row r="10" spans="2:9" x14ac:dyDescent="0.25">
      <c r="B10" s="34" t="s">
        <v>327</v>
      </c>
      <c r="C10" s="30">
        <v>120</v>
      </c>
      <c r="D10" s="30">
        <v>237</v>
      </c>
      <c r="E10" s="30">
        <v>279</v>
      </c>
      <c r="F10" s="30">
        <v>127</v>
      </c>
      <c r="G10" s="30">
        <v>148</v>
      </c>
      <c r="H10" s="30">
        <v>144</v>
      </c>
      <c r="I10" s="30">
        <v>140</v>
      </c>
    </row>
    <row r="11" spans="2:9" x14ac:dyDescent="0.25">
      <c r="B11" s="34" t="s">
        <v>328</v>
      </c>
      <c r="C11" s="30">
        <v>117</v>
      </c>
      <c r="D11" s="30">
        <v>241</v>
      </c>
      <c r="E11" s="30">
        <v>177</v>
      </c>
      <c r="F11" s="30">
        <v>213</v>
      </c>
      <c r="G11" s="30">
        <v>194</v>
      </c>
      <c r="H11" s="30">
        <v>182</v>
      </c>
      <c r="I11" s="30">
        <v>206</v>
      </c>
    </row>
    <row r="12" spans="2:9" x14ac:dyDescent="0.25">
      <c r="B12" s="77" t="s">
        <v>333</v>
      </c>
    </row>
    <row r="13" spans="2:9" ht="12" customHeight="1" x14ac:dyDescent="0.25">
      <c r="B13" s="390"/>
      <c r="C13" s="390"/>
      <c r="D13" s="390"/>
      <c r="E13" s="390"/>
      <c r="F13" s="390"/>
      <c r="G13" s="390"/>
      <c r="H13" s="390"/>
    </row>
    <row r="14" spans="2:9" x14ac:dyDescent="0.25">
      <c r="B14" s="61"/>
      <c r="C14" s="61"/>
      <c r="D14" s="61"/>
      <c r="E14" s="61"/>
      <c r="F14" s="61"/>
      <c r="G14" s="61"/>
      <c r="H14" s="61"/>
    </row>
    <row r="15" spans="2:9" x14ac:dyDescent="0.25">
      <c r="B15" s="9" t="s">
        <v>805</v>
      </c>
    </row>
    <row r="17" spans="2:10" x14ac:dyDescent="0.25">
      <c r="B17" s="87"/>
      <c r="C17" s="24">
        <v>2016</v>
      </c>
      <c r="D17" s="24">
        <v>2017</v>
      </c>
      <c r="E17" s="24">
        <v>2018</v>
      </c>
      <c r="F17" s="24">
        <v>2019</v>
      </c>
      <c r="G17" s="24">
        <v>2020</v>
      </c>
      <c r="H17" s="24">
        <v>2021</v>
      </c>
      <c r="I17" s="24">
        <v>2022</v>
      </c>
      <c r="J17" s="24">
        <v>2023</v>
      </c>
    </row>
    <row r="18" spans="2:10" x14ac:dyDescent="0.25">
      <c r="B18" s="25" t="s">
        <v>329</v>
      </c>
      <c r="C18" s="78"/>
      <c r="D18" s="78"/>
      <c r="E18" s="78"/>
      <c r="F18" s="78"/>
      <c r="G18" s="78"/>
      <c r="H18" s="79"/>
      <c r="I18" s="88"/>
      <c r="J18" s="88"/>
    </row>
    <row r="19" spans="2:10" x14ac:dyDescent="0.25">
      <c r="B19" s="86" t="s">
        <v>334</v>
      </c>
      <c r="C19" s="30">
        <v>35</v>
      </c>
      <c r="D19" s="30">
        <v>36</v>
      </c>
      <c r="E19" s="30">
        <v>48</v>
      </c>
      <c r="F19" s="30">
        <v>41</v>
      </c>
      <c r="G19" s="30">
        <v>37</v>
      </c>
      <c r="H19" s="30">
        <v>53</v>
      </c>
      <c r="I19" s="98">
        <v>51</v>
      </c>
      <c r="J19" s="98">
        <v>40</v>
      </c>
    </row>
    <row r="20" spans="2:10" x14ac:dyDescent="0.25">
      <c r="B20" s="86" t="s">
        <v>335</v>
      </c>
      <c r="C20" s="30">
        <v>14</v>
      </c>
      <c r="D20" s="30">
        <v>4</v>
      </c>
      <c r="E20" s="30">
        <v>11</v>
      </c>
      <c r="F20" s="30">
        <v>14</v>
      </c>
      <c r="G20" s="30">
        <v>13</v>
      </c>
      <c r="H20" s="30">
        <v>22</v>
      </c>
      <c r="I20" s="98">
        <v>8</v>
      </c>
      <c r="J20" s="98">
        <v>11</v>
      </c>
    </row>
    <row r="21" spans="2:10" x14ac:dyDescent="0.25">
      <c r="B21" s="86" t="s">
        <v>336</v>
      </c>
      <c r="C21" s="30">
        <v>0</v>
      </c>
      <c r="D21" s="30">
        <v>0</v>
      </c>
      <c r="E21" s="30">
        <v>0</v>
      </c>
      <c r="F21" s="30">
        <v>0</v>
      </c>
      <c r="G21" s="30">
        <v>3</v>
      </c>
      <c r="H21" s="30">
        <v>0</v>
      </c>
      <c r="I21" s="98">
        <v>0</v>
      </c>
      <c r="J21" s="315">
        <v>0</v>
      </c>
    </row>
    <row r="22" spans="2:10" x14ac:dyDescent="0.25">
      <c r="B22" s="25" t="s">
        <v>330</v>
      </c>
      <c r="C22" s="29">
        <v>49</v>
      </c>
      <c r="D22" s="29">
        <v>40</v>
      </c>
      <c r="E22" s="29">
        <v>59</v>
      </c>
      <c r="F22" s="29">
        <v>55</v>
      </c>
      <c r="G22" s="29">
        <f>(G19+G20+G21)</f>
        <v>53</v>
      </c>
      <c r="H22" s="29">
        <v>75</v>
      </c>
      <c r="I22" s="89">
        <v>59</v>
      </c>
      <c r="J22" s="316">
        <v>51</v>
      </c>
    </row>
    <row r="23" spans="2:10" x14ac:dyDescent="0.25">
      <c r="B23" s="25" t="s">
        <v>331</v>
      </c>
      <c r="C23" s="78"/>
      <c r="D23" s="78"/>
      <c r="E23" s="78"/>
      <c r="F23" s="78"/>
      <c r="G23" s="78"/>
      <c r="H23" s="79"/>
      <c r="I23" s="88"/>
      <c r="J23" s="88"/>
    </row>
    <row r="24" spans="2:10" x14ac:dyDescent="0.25">
      <c r="B24" s="86" t="s">
        <v>337</v>
      </c>
      <c r="C24" s="30">
        <v>55</v>
      </c>
      <c r="D24" s="30">
        <v>52</v>
      </c>
      <c r="E24" s="30">
        <v>77</v>
      </c>
      <c r="F24" s="30">
        <v>183</v>
      </c>
      <c r="G24" s="30">
        <v>53</v>
      </c>
      <c r="H24" s="30">
        <v>84</v>
      </c>
      <c r="I24" s="98">
        <v>64</v>
      </c>
      <c r="J24" s="315">
        <v>63</v>
      </c>
    </row>
    <row r="25" spans="2:10" x14ac:dyDescent="0.25">
      <c r="B25" s="86" t="s">
        <v>338</v>
      </c>
      <c r="C25" s="30">
        <v>137</v>
      </c>
      <c r="D25" s="30">
        <v>62</v>
      </c>
      <c r="E25" s="30">
        <v>185</v>
      </c>
      <c r="F25" s="30">
        <v>76</v>
      </c>
      <c r="G25" s="30">
        <v>98</v>
      </c>
      <c r="H25" s="30">
        <v>143</v>
      </c>
      <c r="I25" s="98">
        <v>111</v>
      </c>
      <c r="J25" s="315">
        <v>174</v>
      </c>
    </row>
    <row r="26" spans="2:10" x14ac:dyDescent="0.25">
      <c r="B26" s="25" t="s">
        <v>332</v>
      </c>
      <c r="C26" s="29">
        <v>192</v>
      </c>
      <c r="D26" s="29">
        <v>114</v>
      </c>
      <c r="E26" s="29">
        <v>262</v>
      </c>
      <c r="F26" s="29">
        <v>269</v>
      </c>
      <c r="G26" s="29">
        <v>151</v>
      </c>
      <c r="H26" s="29">
        <v>227</v>
      </c>
      <c r="I26" s="89">
        <v>175</v>
      </c>
      <c r="J26" s="316">
        <v>237</v>
      </c>
    </row>
    <row r="27" spans="2:10" x14ac:dyDescent="0.25">
      <c r="B27" s="92" t="s">
        <v>340</v>
      </c>
      <c r="C27" s="90"/>
      <c r="D27" s="90"/>
      <c r="E27" s="90"/>
      <c r="F27" s="90"/>
      <c r="G27" s="90"/>
      <c r="H27" s="90"/>
      <c r="I27" s="91"/>
    </row>
    <row r="28" spans="2:10" ht="19.149999999999999" customHeight="1" x14ac:dyDescent="0.25">
      <c r="B28" s="396"/>
      <c r="C28" s="397"/>
      <c r="D28" s="397"/>
      <c r="E28" s="397"/>
      <c r="F28" s="397"/>
      <c r="G28" s="397"/>
      <c r="H28" s="397"/>
      <c r="I28" s="397"/>
    </row>
    <row r="29" spans="2:10" x14ac:dyDescent="0.25">
      <c r="B29" s="80"/>
      <c r="C29" s="80"/>
      <c r="D29" s="80"/>
      <c r="E29" s="80"/>
      <c r="F29" s="84"/>
      <c r="G29" s="82"/>
      <c r="H29" s="83"/>
      <c r="I29" s="81"/>
    </row>
    <row r="30" spans="2:10" x14ac:dyDescent="0.25">
      <c r="B30" s="9" t="s">
        <v>806</v>
      </c>
      <c r="C30" s="80"/>
      <c r="D30" s="80"/>
      <c r="E30" s="80"/>
      <c r="F30" s="84"/>
      <c r="G30" s="82"/>
      <c r="H30" s="83"/>
      <c r="I30" s="81"/>
    </row>
    <row r="32" spans="2:10" x14ac:dyDescent="0.25">
      <c r="B32" s="93"/>
      <c r="C32" s="24">
        <v>2016</v>
      </c>
      <c r="D32" s="24">
        <v>2017</v>
      </c>
      <c r="E32" s="24">
        <v>2018</v>
      </c>
      <c r="F32" s="24">
        <v>2019</v>
      </c>
      <c r="G32" s="24">
        <v>2020</v>
      </c>
      <c r="H32" s="24">
        <v>2021</v>
      </c>
      <c r="I32" s="24">
        <v>2022</v>
      </c>
      <c r="J32" s="24">
        <v>2023</v>
      </c>
    </row>
    <row r="33" spans="2:10" x14ac:dyDescent="0.25">
      <c r="B33" s="86" t="s">
        <v>341</v>
      </c>
      <c r="C33" s="30">
        <v>38</v>
      </c>
      <c r="D33" s="30">
        <v>43</v>
      </c>
      <c r="E33" s="30">
        <v>61</v>
      </c>
      <c r="F33" s="30">
        <v>98</v>
      </c>
      <c r="G33" s="30">
        <v>53</v>
      </c>
      <c r="H33" s="30">
        <v>76</v>
      </c>
      <c r="I33" s="98">
        <v>50</v>
      </c>
      <c r="J33" s="98">
        <v>67</v>
      </c>
    </row>
    <row r="34" spans="2:10" x14ac:dyDescent="0.25">
      <c r="B34" s="86" t="s">
        <v>342</v>
      </c>
      <c r="C34" s="30">
        <v>55</v>
      </c>
      <c r="D34" s="30">
        <v>17</v>
      </c>
      <c r="E34" s="30">
        <v>38</v>
      </c>
      <c r="F34" s="30">
        <v>94</v>
      </c>
      <c r="G34" s="30">
        <v>47</v>
      </c>
      <c r="H34" s="30">
        <v>53</v>
      </c>
      <c r="I34" s="98">
        <v>28</v>
      </c>
      <c r="J34" s="98">
        <v>69</v>
      </c>
    </row>
    <row r="35" spans="2:10" x14ac:dyDescent="0.25">
      <c r="B35" s="86" t="s">
        <v>343</v>
      </c>
      <c r="C35" s="30">
        <v>60</v>
      </c>
      <c r="D35" s="30">
        <v>35</v>
      </c>
      <c r="E35" s="30">
        <v>59</v>
      </c>
      <c r="F35" s="30">
        <v>56</v>
      </c>
      <c r="G35" s="30">
        <v>29</v>
      </c>
      <c r="H35" s="30">
        <v>64</v>
      </c>
      <c r="I35" s="98">
        <v>40</v>
      </c>
      <c r="J35" s="98">
        <v>52</v>
      </c>
    </row>
    <row r="36" spans="2:10" x14ac:dyDescent="0.25">
      <c r="B36" s="86" t="s">
        <v>344</v>
      </c>
      <c r="C36" s="30">
        <v>6</v>
      </c>
      <c r="D36" s="30">
        <v>5</v>
      </c>
      <c r="E36" s="30">
        <v>24</v>
      </c>
      <c r="F36" s="30">
        <v>1</v>
      </c>
      <c r="G36" s="30">
        <v>8</v>
      </c>
      <c r="H36" s="30">
        <v>10</v>
      </c>
      <c r="I36" s="98">
        <v>6</v>
      </c>
      <c r="J36" s="98">
        <v>4</v>
      </c>
    </row>
    <row r="37" spans="2:10" x14ac:dyDescent="0.25">
      <c r="B37" s="86" t="s">
        <v>345</v>
      </c>
      <c r="C37" s="30">
        <v>22</v>
      </c>
      <c r="D37" s="30">
        <v>14</v>
      </c>
      <c r="E37" s="30">
        <v>33</v>
      </c>
      <c r="F37" s="30">
        <v>19</v>
      </c>
      <c r="G37" s="30">
        <v>12</v>
      </c>
      <c r="H37" s="30">
        <v>18</v>
      </c>
      <c r="I37" s="98">
        <v>37</v>
      </c>
      <c r="J37" s="98">
        <v>26</v>
      </c>
    </row>
    <row r="38" spans="2:10" x14ac:dyDescent="0.25">
      <c r="B38" s="86" t="s">
        <v>346</v>
      </c>
      <c r="C38" s="30">
        <v>2</v>
      </c>
      <c r="D38" s="30" t="s">
        <v>37</v>
      </c>
      <c r="E38" s="30">
        <v>33</v>
      </c>
      <c r="F38" s="30"/>
      <c r="G38" s="30"/>
      <c r="H38" s="30">
        <v>5</v>
      </c>
      <c r="I38" s="98">
        <v>9</v>
      </c>
      <c r="J38" s="98">
        <v>6</v>
      </c>
    </row>
    <row r="39" spans="2:10" x14ac:dyDescent="0.25">
      <c r="B39" s="86" t="s">
        <v>347</v>
      </c>
      <c r="C39" s="30">
        <v>6</v>
      </c>
      <c r="D39" s="30" t="s">
        <v>37</v>
      </c>
      <c r="E39" s="30">
        <v>13</v>
      </c>
      <c r="F39" s="30"/>
      <c r="G39" s="30"/>
      <c r="H39" s="30"/>
      <c r="I39" s="98">
        <v>5</v>
      </c>
      <c r="J39" s="98">
        <v>0</v>
      </c>
    </row>
    <row r="40" spans="2:10" x14ac:dyDescent="0.25">
      <c r="B40" s="86" t="s">
        <v>348</v>
      </c>
      <c r="C40" s="30">
        <v>3</v>
      </c>
      <c r="D40" s="30" t="s">
        <v>37</v>
      </c>
      <c r="E40" s="30">
        <v>0</v>
      </c>
      <c r="F40" s="30">
        <v>1</v>
      </c>
      <c r="G40" s="30"/>
      <c r="H40" s="30"/>
      <c r="I40" s="98"/>
      <c r="J40" s="98">
        <v>0</v>
      </c>
    </row>
    <row r="41" spans="2:10" x14ac:dyDescent="0.25">
      <c r="B41" s="25" t="s">
        <v>313</v>
      </c>
      <c r="C41" s="29">
        <v>192</v>
      </c>
      <c r="D41" s="29">
        <v>114</v>
      </c>
      <c r="E41" s="29" t="s">
        <v>349</v>
      </c>
      <c r="F41" s="29">
        <f>(F33+F34+F35+F36+F37+F40)</f>
        <v>269</v>
      </c>
      <c r="G41" s="29">
        <v>149</v>
      </c>
      <c r="H41" s="29">
        <v>222</v>
      </c>
      <c r="I41" s="89">
        <v>175</v>
      </c>
      <c r="J41" s="89">
        <v>224</v>
      </c>
    </row>
    <row r="42" spans="2:10" x14ac:dyDescent="0.25">
      <c r="B42" s="92" t="s">
        <v>340</v>
      </c>
      <c r="C42" s="96"/>
      <c r="D42" s="96"/>
      <c r="E42" s="96"/>
      <c r="F42" s="96"/>
      <c r="G42" s="96"/>
      <c r="H42" s="97"/>
      <c r="I42" s="97"/>
    </row>
    <row r="43" spans="2:10" ht="22.15" customHeight="1" x14ac:dyDescent="0.25">
      <c r="B43" s="398"/>
      <c r="C43" s="399"/>
      <c r="D43" s="399"/>
      <c r="E43" s="399"/>
      <c r="F43" s="399"/>
      <c r="G43" s="399"/>
      <c r="H43" s="83"/>
      <c r="I43" s="81"/>
    </row>
    <row r="44" spans="2:10" x14ac:dyDescent="0.25">
      <c r="B44" s="400"/>
      <c r="C44" s="401"/>
      <c r="D44" s="401"/>
      <c r="E44" s="401"/>
      <c r="F44" s="401"/>
      <c r="G44" s="401"/>
      <c r="H44" s="83"/>
      <c r="I44" s="81"/>
    </row>
    <row r="45" spans="2:10" x14ac:dyDescent="0.25">
      <c r="B45" s="9" t="s">
        <v>807</v>
      </c>
      <c r="C45" s="95"/>
      <c r="D45" s="95"/>
      <c r="E45" s="95"/>
      <c r="F45" s="95"/>
      <c r="G45" s="95"/>
      <c r="H45" s="83"/>
      <c r="I45" s="81"/>
    </row>
    <row r="47" spans="2:10" x14ac:dyDescent="0.25">
      <c r="B47" s="99"/>
      <c r="C47" s="24">
        <v>2016</v>
      </c>
      <c r="D47" s="24">
        <v>2017</v>
      </c>
      <c r="E47" s="24">
        <v>2018</v>
      </c>
      <c r="F47" s="24">
        <v>2019</v>
      </c>
      <c r="G47" s="24" t="s">
        <v>361</v>
      </c>
      <c r="H47" s="24">
        <v>2021</v>
      </c>
      <c r="I47" s="24">
        <v>2022</v>
      </c>
      <c r="J47" s="24">
        <v>2023</v>
      </c>
    </row>
    <row r="48" spans="2:10" x14ac:dyDescent="0.25">
      <c r="B48" s="86" t="s">
        <v>350</v>
      </c>
      <c r="C48" s="30">
        <v>15</v>
      </c>
      <c r="D48" s="30">
        <v>16</v>
      </c>
      <c r="E48" s="30">
        <v>24</v>
      </c>
      <c r="F48" s="30">
        <v>61</v>
      </c>
      <c r="G48" s="30">
        <v>35</v>
      </c>
      <c r="H48" s="30">
        <v>39</v>
      </c>
      <c r="I48" s="98">
        <v>17</v>
      </c>
      <c r="J48" s="98">
        <v>33</v>
      </c>
    </row>
    <row r="49" spans="2:12" x14ac:dyDescent="0.25">
      <c r="B49" s="86" t="s">
        <v>351</v>
      </c>
      <c r="C49" s="30">
        <v>71</v>
      </c>
      <c r="D49" s="30">
        <v>19</v>
      </c>
      <c r="E49" s="30">
        <v>50</v>
      </c>
      <c r="F49" s="30">
        <v>105</v>
      </c>
      <c r="G49" s="30">
        <v>42</v>
      </c>
      <c r="H49" s="30">
        <v>92</v>
      </c>
      <c r="I49" s="98">
        <v>53</v>
      </c>
      <c r="J49" s="98">
        <v>106</v>
      </c>
    </row>
    <row r="50" spans="2:12" x14ac:dyDescent="0.25">
      <c r="B50" s="86" t="s">
        <v>352</v>
      </c>
      <c r="C50" s="30">
        <v>30</v>
      </c>
      <c r="D50" s="30">
        <v>18</v>
      </c>
      <c r="E50" s="30">
        <v>38</v>
      </c>
      <c r="F50" s="30">
        <v>43</v>
      </c>
      <c r="G50" s="30">
        <v>21</v>
      </c>
      <c r="H50" s="30">
        <v>26</v>
      </c>
      <c r="I50" s="98">
        <v>22</v>
      </c>
      <c r="J50" s="98">
        <v>37</v>
      </c>
    </row>
    <row r="51" spans="2:12" x14ac:dyDescent="0.25">
      <c r="B51" s="86" t="s">
        <v>353</v>
      </c>
      <c r="C51" s="30">
        <v>22</v>
      </c>
      <c r="D51" s="30">
        <v>15</v>
      </c>
      <c r="E51" s="30">
        <v>29</v>
      </c>
      <c r="F51" s="30">
        <v>15</v>
      </c>
      <c r="G51" s="30">
        <v>9</v>
      </c>
      <c r="H51" s="30">
        <v>27</v>
      </c>
      <c r="I51" s="98">
        <v>15</v>
      </c>
      <c r="J51" s="98">
        <v>14</v>
      </c>
    </row>
    <row r="52" spans="2:12" x14ac:dyDescent="0.25">
      <c r="B52" s="86" t="s">
        <v>354</v>
      </c>
      <c r="C52" s="30">
        <v>15</v>
      </c>
      <c r="D52" s="30">
        <v>8</v>
      </c>
      <c r="E52" s="30">
        <v>32</v>
      </c>
      <c r="F52" s="30">
        <v>19</v>
      </c>
      <c r="G52" s="30">
        <v>11</v>
      </c>
      <c r="H52" s="30">
        <v>13</v>
      </c>
      <c r="I52" s="98">
        <v>14</v>
      </c>
      <c r="J52" s="98">
        <v>10</v>
      </c>
    </row>
    <row r="53" spans="2:12" x14ac:dyDescent="0.25">
      <c r="B53" s="86" t="s">
        <v>355</v>
      </c>
      <c r="C53" s="30">
        <v>15</v>
      </c>
      <c r="D53" s="30">
        <v>9</v>
      </c>
      <c r="E53" s="30">
        <v>24</v>
      </c>
      <c r="F53" s="30">
        <v>4</v>
      </c>
      <c r="G53" s="30">
        <v>20</v>
      </c>
      <c r="H53" s="30">
        <v>17</v>
      </c>
      <c r="I53" s="98">
        <v>26</v>
      </c>
      <c r="J53" s="98">
        <v>15</v>
      </c>
    </row>
    <row r="54" spans="2:12" x14ac:dyDescent="0.25">
      <c r="B54" s="86" t="s">
        <v>356</v>
      </c>
      <c r="C54" s="30">
        <v>3</v>
      </c>
      <c r="D54" s="30">
        <v>5</v>
      </c>
      <c r="E54" s="30">
        <v>16</v>
      </c>
      <c r="F54" s="30">
        <v>2</v>
      </c>
      <c r="G54" s="30">
        <v>1</v>
      </c>
      <c r="H54" s="30">
        <v>4</v>
      </c>
      <c r="I54" s="98">
        <v>2</v>
      </c>
      <c r="J54" s="98">
        <v>3</v>
      </c>
    </row>
    <row r="55" spans="2:12" x14ac:dyDescent="0.25">
      <c r="B55" s="86" t="s">
        <v>357</v>
      </c>
      <c r="C55" s="30">
        <v>6</v>
      </c>
      <c r="D55" s="30">
        <v>2</v>
      </c>
      <c r="E55" s="30">
        <v>5</v>
      </c>
      <c r="F55" s="30">
        <v>5</v>
      </c>
      <c r="G55" s="30">
        <v>0</v>
      </c>
      <c r="H55" s="30">
        <v>3</v>
      </c>
      <c r="I55" s="98">
        <v>10</v>
      </c>
      <c r="J55" s="98">
        <v>3</v>
      </c>
    </row>
    <row r="56" spans="2:12" x14ac:dyDescent="0.25">
      <c r="B56" s="86" t="s">
        <v>358</v>
      </c>
      <c r="C56" s="30">
        <v>0</v>
      </c>
      <c r="D56" s="30">
        <v>0</v>
      </c>
      <c r="E56" s="30">
        <v>16</v>
      </c>
      <c r="F56" s="30">
        <v>10</v>
      </c>
      <c r="G56" s="30">
        <v>3</v>
      </c>
      <c r="H56" s="30">
        <v>2</v>
      </c>
      <c r="I56" s="98">
        <v>3</v>
      </c>
      <c r="J56" s="98">
        <v>3</v>
      </c>
    </row>
    <row r="57" spans="2:12" x14ac:dyDescent="0.25">
      <c r="B57" s="86" t="s">
        <v>359</v>
      </c>
      <c r="C57" s="30">
        <v>6</v>
      </c>
      <c r="D57" s="30">
        <v>0</v>
      </c>
      <c r="E57" s="30">
        <v>28</v>
      </c>
      <c r="F57" s="30">
        <v>2</v>
      </c>
      <c r="G57" s="30">
        <v>0</v>
      </c>
      <c r="H57" s="30">
        <v>0</v>
      </c>
      <c r="I57" s="98">
        <v>6</v>
      </c>
      <c r="J57" s="98">
        <v>5</v>
      </c>
    </row>
    <row r="58" spans="2:12" x14ac:dyDescent="0.25">
      <c r="B58" s="86" t="s">
        <v>360</v>
      </c>
      <c r="C58" s="30">
        <v>0</v>
      </c>
      <c r="D58" s="30">
        <v>0</v>
      </c>
      <c r="E58" s="30">
        <v>0</v>
      </c>
      <c r="F58" s="30">
        <v>0</v>
      </c>
      <c r="G58" s="30">
        <v>0</v>
      </c>
      <c r="H58" s="30">
        <v>0</v>
      </c>
      <c r="I58" s="30">
        <v>0</v>
      </c>
      <c r="J58" s="30">
        <v>0</v>
      </c>
    </row>
    <row r="59" spans="2:12" ht="18.75" x14ac:dyDescent="0.25">
      <c r="B59" s="92" t="s">
        <v>340</v>
      </c>
      <c r="C59" s="100"/>
      <c r="D59" s="100"/>
      <c r="E59" s="100"/>
      <c r="F59" s="100"/>
      <c r="G59" s="100"/>
      <c r="H59" s="79"/>
      <c r="I59" s="79"/>
      <c r="J59" s="317"/>
    </row>
    <row r="60" spans="2:12" ht="24" customHeight="1" x14ac:dyDescent="0.25">
      <c r="B60" s="402"/>
      <c r="C60" s="390"/>
      <c r="D60" s="390"/>
      <c r="E60" s="390"/>
      <c r="F60" s="390"/>
      <c r="G60" s="390"/>
      <c r="H60" s="390"/>
      <c r="I60" s="390"/>
    </row>
    <row r="61" spans="2:12" x14ac:dyDescent="0.25">
      <c r="B61" s="101"/>
      <c r="C61" s="102"/>
      <c r="D61" s="102"/>
      <c r="E61" s="102"/>
      <c r="F61" s="102"/>
      <c r="G61" s="102"/>
      <c r="H61" s="102"/>
      <c r="I61" s="102"/>
    </row>
    <row r="62" spans="2:12" x14ac:dyDescent="0.25">
      <c r="B62" s="9" t="s">
        <v>808</v>
      </c>
      <c r="C62" s="101"/>
      <c r="D62" s="101"/>
      <c r="E62" s="101"/>
      <c r="F62" s="101"/>
      <c r="G62" s="101"/>
      <c r="H62" s="101"/>
      <c r="I62" s="101"/>
      <c r="J62" s="101"/>
      <c r="K62" s="101"/>
      <c r="L62" s="101"/>
    </row>
    <row r="63" spans="2:12" x14ac:dyDescent="0.25">
      <c r="B63" s="101"/>
      <c r="C63" s="101"/>
      <c r="D63" s="101"/>
      <c r="E63" s="101"/>
      <c r="F63" s="101"/>
      <c r="G63" s="101"/>
      <c r="H63" s="101"/>
      <c r="I63" s="101"/>
      <c r="K63" s="101"/>
      <c r="L63" s="101"/>
    </row>
    <row r="64" spans="2:12" x14ac:dyDescent="0.25">
      <c r="B64" s="103"/>
      <c r="C64" s="24">
        <v>2017</v>
      </c>
      <c r="D64" s="24">
        <v>2018</v>
      </c>
      <c r="E64" s="24">
        <v>2019</v>
      </c>
      <c r="F64" s="24">
        <v>2020</v>
      </c>
      <c r="G64" s="24">
        <v>2021</v>
      </c>
      <c r="H64" s="233">
        <v>2022</v>
      </c>
      <c r="I64" s="329">
        <v>2023</v>
      </c>
      <c r="J64" s="235"/>
    </row>
    <row r="65" spans="2:12" x14ac:dyDescent="0.25">
      <c r="B65" s="86" t="s">
        <v>362</v>
      </c>
      <c r="C65" s="30">
        <v>44</v>
      </c>
      <c r="D65" s="30">
        <v>96</v>
      </c>
      <c r="E65" s="30">
        <v>24</v>
      </c>
      <c r="F65" s="30">
        <v>35</v>
      </c>
      <c r="G65" s="30">
        <v>78</v>
      </c>
      <c r="H65" s="143">
        <v>76</v>
      </c>
      <c r="I65" s="327">
        <v>52</v>
      </c>
      <c r="J65" s="330"/>
      <c r="K65" s="335"/>
      <c r="L65" s="108"/>
    </row>
    <row r="66" spans="2:12" x14ac:dyDescent="0.25">
      <c r="B66" s="86" t="s">
        <v>363</v>
      </c>
      <c r="C66" s="30">
        <v>10</v>
      </c>
      <c r="D66" s="30">
        <v>23</v>
      </c>
      <c r="E66" s="30">
        <v>7</v>
      </c>
      <c r="F66" s="30">
        <v>8</v>
      </c>
      <c r="G66" s="30">
        <v>2</v>
      </c>
      <c r="H66" s="30">
        <v>0</v>
      </c>
      <c r="I66" s="30">
        <v>0</v>
      </c>
      <c r="J66" s="330"/>
      <c r="K66" s="335"/>
      <c r="L66" s="108"/>
    </row>
    <row r="67" spans="2:12" x14ac:dyDescent="0.25">
      <c r="B67" s="86" t="s">
        <v>364</v>
      </c>
      <c r="C67" s="30">
        <v>8</v>
      </c>
      <c r="D67" s="30">
        <v>19</v>
      </c>
      <c r="E67" s="30">
        <v>15</v>
      </c>
      <c r="F67" s="30">
        <v>23</v>
      </c>
      <c r="G67" s="30">
        <v>24</v>
      </c>
      <c r="H67" s="143">
        <v>26</v>
      </c>
      <c r="I67" s="327">
        <v>3</v>
      </c>
      <c r="J67" s="330"/>
      <c r="K67" s="335"/>
      <c r="L67" s="322"/>
    </row>
    <row r="68" spans="2:12" x14ac:dyDescent="0.25">
      <c r="B68" s="86" t="s">
        <v>365</v>
      </c>
      <c r="C68" s="30">
        <v>3</v>
      </c>
      <c r="D68" s="30">
        <v>1</v>
      </c>
      <c r="E68" s="30">
        <v>4</v>
      </c>
      <c r="F68" s="30">
        <v>6</v>
      </c>
      <c r="G68" s="30">
        <v>16</v>
      </c>
      <c r="H68" s="143">
        <v>6</v>
      </c>
      <c r="I68" s="327"/>
      <c r="J68" s="330"/>
      <c r="K68" s="335"/>
      <c r="L68" s="322"/>
    </row>
    <row r="69" spans="2:12" x14ac:dyDescent="0.25">
      <c r="B69" s="86" t="s">
        <v>366</v>
      </c>
      <c r="C69" s="30">
        <v>4</v>
      </c>
      <c r="D69" s="30">
        <v>10</v>
      </c>
      <c r="E69" s="30">
        <v>3</v>
      </c>
      <c r="F69" s="30">
        <v>0</v>
      </c>
      <c r="G69" s="30">
        <v>3</v>
      </c>
      <c r="H69" s="30">
        <v>0</v>
      </c>
      <c r="I69" s="327">
        <v>2</v>
      </c>
      <c r="J69" s="330"/>
      <c r="K69" s="335"/>
      <c r="L69" s="322"/>
    </row>
    <row r="70" spans="2:12" x14ac:dyDescent="0.25">
      <c r="B70" s="86" t="s">
        <v>367</v>
      </c>
      <c r="C70" s="30">
        <v>33</v>
      </c>
      <c r="D70" s="30">
        <v>50</v>
      </c>
      <c r="E70" s="30">
        <v>45</v>
      </c>
      <c r="F70" s="30">
        <v>26</v>
      </c>
      <c r="G70" s="30">
        <v>24</v>
      </c>
      <c r="H70" s="143">
        <v>15</v>
      </c>
      <c r="I70" s="327">
        <v>30</v>
      </c>
      <c r="J70" s="331"/>
      <c r="K70" s="335"/>
      <c r="L70" s="108"/>
    </row>
    <row r="71" spans="2:12" x14ac:dyDescent="0.25">
      <c r="B71" s="86" t="s">
        <v>368</v>
      </c>
      <c r="C71" s="30">
        <v>12</v>
      </c>
      <c r="D71" s="30">
        <v>35</v>
      </c>
      <c r="E71" s="30">
        <v>23</v>
      </c>
      <c r="F71" s="30">
        <v>32</v>
      </c>
      <c r="G71" s="30">
        <v>16</v>
      </c>
      <c r="H71" s="143">
        <v>28</v>
      </c>
      <c r="I71" s="327">
        <v>13</v>
      </c>
      <c r="J71" s="330"/>
      <c r="K71" s="335"/>
      <c r="L71" s="108"/>
    </row>
    <row r="72" spans="2:12" x14ac:dyDescent="0.25">
      <c r="B72" s="86" t="s">
        <v>369</v>
      </c>
      <c r="C72" s="30">
        <v>22</v>
      </c>
      <c r="D72" s="30">
        <v>22</v>
      </c>
      <c r="E72" s="30">
        <v>115</v>
      </c>
      <c r="F72" s="30">
        <v>20</v>
      </c>
      <c r="G72" s="30">
        <v>41</v>
      </c>
      <c r="H72" s="143">
        <v>10</v>
      </c>
      <c r="I72" s="327">
        <v>4</v>
      </c>
      <c r="J72" s="330"/>
      <c r="K72" s="335"/>
      <c r="L72" s="108"/>
    </row>
    <row r="73" spans="2:12" x14ac:dyDescent="0.25">
      <c r="B73" s="86" t="s">
        <v>370</v>
      </c>
      <c r="C73" s="30">
        <v>14</v>
      </c>
      <c r="D73" s="30">
        <v>19</v>
      </c>
      <c r="E73" s="30">
        <v>3</v>
      </c>
      <c r="F73" s="30">
        <v>8</v>
      </c>
      <c r="G73" s="30">
        <v>0</v>
      </c>
      <c r="H73" s="30">
        <v>0</v>
      </c>
      <c r="I73" s="30">
        <v>0</v>
      </c>
      <c r="J73" s="330"/>
      <c r="K73" s="335"/>
      <c r="L73" s="108"/>
    </row>
    <row r="74" spans="2:12" x14ac:dyDescent="0.25">
      <c r="B74" s="86" t="s">
        <v>371</v>
      </c>
      <c r="C74" s="30">
        <v>1</v>
      </c>
      <c r="D74" s="30">
        <v>1</v>
      </c>
      <c r="E74" s="30">
        <v>6</v>
      </c>
      <c r="F74" s="30">
        <v>10</v>
      </c>
      <c r="G74" s="30">
        <v>10</v>
      </c>
      <c r="H74" s="143">
        <v>7</v>
      </c>
      <c r="I74" s="327">
        <v>6</v>
      </c>
      <c r="J74" s="330"/>
      <c r="K74" s="335"/>
      <c r="L74" s="108"/>
    </row>
    <row r="75" spans="2:12" x14ac:dyDescent="0.25">
      <c r="B75" s="86" t="s">
        <v>372</v>
      </c>
      <c r="C75" s="30">
        <v>0</v>
      </c>
      <c r="D75" s="30">
        <v>0</v>
      </c>
      <c r="E75" s="30">
        <v>0</v>
      </c>
      <c r="F75" s="30">
        <v>1</v>
      </c>
      <c r="G75" s="30">
        <v>0</v>
      </c>
      <c r="H75" s="30">
        <v>0</v>
      </c>
      <c r="I75" s="30">
        <v>0</v>
      </c>
      <c r="J75" s="330"/>
      <c r="K75" s="335"/>
      <c r="L75" s="108"/>
    </row>
    <row r="76" spans="2:12" x14ac:dyDescent="0.25">
      <c r="B76" s="86" t="s">
        <v>373</v>
      </c>
      <c r="C76" s="30">
        <v>13</v>
      </c>
      <c r="D76" s="30">
        <v>27</v>
      </c>
      <c r="E76" s="30">
        <v>5</v>
      </c>
      <c r="F76" s="30">
        <v>12</v>
      </c>
      <c r="G76" s="30">
        <v>0</v>
      </c>
      <c r="H76" s="30">
        <v>0</v>
      </c>
      <c r="I76" s="30">
        <v>0</v>
      </c>
      <c r="J76" s="332"/>
      <c r="K76" s="335"/>
      <c r="L76" s="108"/>
    </row>
    <row r="77" spans="2:12" x14ac:dyDescent="0.25">
      <c r="B77" s="86" t="s">
        <v>374</v>
      </c>
      <c r="C77" s="30">
        <v>4</v>
      </c>
      <c r="D77" s="30">
        <v>10</v>
      </c>
      <c r="E77" s="30">
        <v>4</v>
      </c>
      <c r="F77" s="30">
        <v>0</v>
      </c>
      <c r="G77" s="30">
        <v>0</v>
      </c>
      <c r="H77" s="30">
        <v>0</v>
      </c>
      <c r="I77" s="327">
        <v>15</v>
      </c>
      <c r="J77" s="330"/>
      <c r="K77" s="335"/>
    </row>
    <row r="78" spans="2:12" x14ac:dyDescent="0.25">
      <c r="B78" s="86" t="s">
        <v>375</v>
      </c>
      <c r="C78" s="30">
        <v>0</v>
      </c>
      <c r="D78" s="30">
        <v>1</v>
      </c>
      <c r="E78" s="30">
        <v>4</v>
      </c>
      <c r="F78" s="30">
        <v>0</v>
      </c>
      <c r="G78" s="30">
        <v>0</v>
      </c>
      <c r="H78" s="143">
        <v>0</v>
      </c>
      <c r="I78" s="327">
        <v>6</v>
      </c>
      <c r="J78" s="330"/>
      <c r="K78" s="335"/>
    </row>
    <row r="79" spans="2:12" x14ac:dyDescent="0.25">
      <c r="B79" s="86" t="s">
        <v>376</v>
      </c>
      <c r="C79" s="30">
        <v>0</v>
      </c>
      <c r="D79" s="30">
        <v>3</v>
      </c>
      <c r="E79" s="30">
        <v>6</v>
      </c>
      <c r="F79" s="30">
        <v>0</v>
      </c>
      <c r="G79" s="30">
        <v>4</v>
      </c>
      <c r="H79" s="143">
        <v>15</v>
      </c>
      <c r="I79" s="327">
        <v>10</v>
      </c>
      <c r="J79" s="330"/>
      <c r="K79" s="335"/>
    </row>
    <row r="80" spans="2:12" x14ac:dyDescent="0.25">
      <c r="B80" s="86" t="s">
        <v>377</v>
      </c>
      <c r="C80" s="30">
        <v>0</v>
      </c>
      <c r="D80" s="30">
        <v>1</v>
      </c>
      <c r="E80" s="30">
        <v>3</v>
      </c>
      <c r="F80" s="30">
        <v>0</v>
      </c>
      <c r="G80" s="30">
        <v>0</v>
      </c>
      <c r="H80" s="143">
        <v>3</v>
      </c>
      <c r="I80" s="327">
        <v>3</v>
      </c>
      <c r="J80" s="332"/>
      <c r="K80" s="335"/>
    </row>
    <row r="81" spans="2:12" x14ac:dyDescent="0.25">
      <c r="B81" s="86" t="s">
        <v>378</v>
      </c>
      <c r="C81" s="30">
        <v>0</v>
      </c>
      <c r="D81" s="30">
        <v>1</v>
      </c>
      <c r="E81" s="30">
        <v>3</v>
      </c>
      <c r="F81" s="30">
        <v>0</v>
      </c>
      <c r="G81" s="30">
        <v>0</v>
      </c>
      <c r="H81" s="30">
        <v>0</v>
      </c>
      <c r="I81" s="30">
        <v>0</v>
      </c>
      <c r="J81" s="330"/>
      <c r="K81" s="335"/>
      <c r="L81" s="108"/>
    </row>
    <row r="82" spans="2:12" x14ac:dyDescent="0.25">
      <c r="B82" s="86" t="s">
        <v>379</v>
      </c>
      <c r="C82" s="30">
        <v>0</v>
      </c>
      <c r="D82" s="30">
        <v>2</v>
      </c>
      <c r="E82" s="30">
        <v>0</v>
      </c>
      <c r="F82" s="30">
        <v>0</v>
      </c>
      <c r="G82" s="30">
        <v>10</v>
      </c>
      <c r="H82" s="30">
        <v>0</v>
      </c>
      <c r="I82" s="30">
        <v>0</v>
      </c>
      <c r="J82" s="330"/>
      <c r="K82" s="335"/>
      <c r="L82" s="322"/>
    </row>
    <row r="83" spans="2:12" x14ac:dyDescent="0.25">
      <c r="B83" s="86" t="s">
        <v>380</v>
      </c>
      <c r="C83" s="30">
        <v>0</v>
      </c>
      <c r="D83" s="30">
        <v>0</v>
      </c>
      <c r="E83" s="30">
        <v>2</v>
      </c>
      <c r="F83" s="30">
        <v>0</v>
      </c>
      <c r="G83" s="30">
        <v>0</v>
      </c>
      <c r="H83" s="30">
        <v>0</v>
      </c>
      <c r="I83" s="30">
        <v>0</v>
      </c>
      <c r="J83" s="333"/>
      <c r="K83" s="336"/>
      <c r="L83" s="322"/>
    </row>
    <row r="84" spans="2:12" x14ac:dyDescent="0.25">
      <c r="B84" s="318" t="s">
        <v>381</v>
      </c>
      <c r="C84" s="30">
        <v>0</v>
      </c>
      <c r="D84" s="30">
        <v>0</v>
      </c>
      <c r="E84" s="319">
        <v>0</v>
      </c>
      <c r="F84" s="30">
        <v>0</v>
      </c>
      <c r="G84" s="319">
        <v>3</v>
      </c>
      <c r="H84" s="30">
        <v>0</v>
      </c>
      <c r="I84" s="30">
        <v>0</v>
      </c>
      <c r="J84" s="330"/>
      <c r="K84" s="337"/>
      <c r="L84" s="322"/>
    </row>
    <row r="85" spans="2:12" x14ac:dyDescent="0.25">
      <c r="B85" s="320" t="s">
        <v>382</v>
      </c>
      <c r="C85" s="30">
        <v>0</v>
      </c>
      <c r="D85" s="30">
        <v>0</v>
      </c>
      <c r="E85" s="321">
        <v>4</v>
      </c>
      <c r="F85" s="321">
        <v>2</v>
      </c>
      <c r="G85" s="321">
        <v>4</v>
      </c>
      <c r="H85" s="30">
        <v>0</v>
      </c>
      <c r="I85" s="30">
        <v>0</v>
      </c>
      <c r="J85" s="330"/>
      <c r="K85" s="337"/>
      <c r="L85" s="322"/>
    </row>
    <row r="86" spans="2:12" x14ac:dyDescent="0.25">
      <c r="B86" s="320" t="s">
        <v>766</v>
      </c>
      <c r="C86" s="30">
        <v>0</v>
      </c>
      <c r="D86" s="30">
        <v>0</v>
      </c>
      <c r="E86" s="321">
        <v>2</v>
      </c>
      <c r="F86" s="321">
        <v>0</v>
      </c>
      <c r="G86" s="321">
        <v>0</v>
      </c>
      <c r="H86" s="321">
        <v>0</v>
      </c>
      <c r="I86" s="321">
        <v>0</v>
      </c>
      <c r="J86" s="331"/>
      <c r="K86" s="337"/>
      <c r="L86" s="322"/>
    </row>
    <row r="87" spans="2:12" x14ac:dyDescent="0.25">
      <c r="B87" s="320" t="s">
        <v>781</v>
      </c>
      <c r="C87" s="30">
        <v>0</v>
      </c>
      <c r="D87" s="30">
        <v>0</v>
      </c>
      <c r="E87" s="321">
        <v>0</v>
      </c>
      <c r="F87" s="321">
        <v>3</v>
      </c>
      <c r="G87" s="321">
        <v>0</v>
      </c>
      <c r="H87" s="321">
        <v>0</v>
      </c>
      <c r="I87" s="328">
        <v>6</v>
      </c>
      <c r="J87" s="334"/>
      <c r="K87" s="338"/>
      <c r="L87" s="322"/>
    </row>
    <row r="88" spans="2:12" ht="15.75" x14ac:dyDescent="0.25">
      <c r="B88" s="94" t="s">
        <v>339</v>
      </c>
      <c r="C88" s="104"/>
      <c r="D88" s="104"/>
      <c r="E88" s="105"/>
      <c r="F88" s="78"/>
      <c r="G88" s="78"/>
      <c r="H88" s="78"/>
      <c r="J88" s="323"/>
      <c r="K88" s="81"/>
    </row>
    <row r="89" spans="2:12" ht="18.75" x14ac:dyDescent="0.25">
      <c r="J89" s="323"/>
      <c r="K89" s="324"/>
      <c r="L89" s="108"/>
    </row>
    <row r="90" spans="2:12" ht="18.75" x14ac:dyDescent="0.25">
      <c r="J90" s="323"/>
      <c r="K90" s="324"/>
      <c r="L90" s="108"/>
    </row>
    <row r="91" spans="2:12" ht="18.75" x14ac:dyDescent="0.25">
      <c r="J91" s="323"/>
      <c r="K91" s="324"/>
      <c r="L91" s="108"/>
    </row>
    <row r="92" spans="2:12" ht="18.75" x14ac:dyDescent="0.25">
      <c r="J92" s="323"/>
      <c r="K92" s="324"/>
      <c r="L92" s="108"/>
    </row>
    <row r="93" spans="2:12" ht="18.75" x14ac:dyDescent="0.25">
      <c r="J93" s="323"/>
      <c r="K93" s="324"/>
      <c r="L93" s="108"/>
    </row>
    <row r="94" spans="2:12" ht="18.75" x14ac:dyDescent="0.25">
      <c r="J94" s="323"/>
      <c r="K94" s="324"/>
      <c r="L94" s="108"/>
    </row>
    <row r="95" spans="2:12" ht="18.75" x14ac:dyDescent="0.25">
      <c r="J95" s="323"/>
      <c r="K95" s="324"/>
      <c r="L95" s="108"/>
    </row>
    <row r="96" spans="2:12" ht="18.75" x14ac:dyDescent="0.25">
      <c r="J96" s="323"/>
      <c r="K96" s="324"/>
    </row>
    <row r="97" spans="10:11" ht="18.75" x14ac:dyDescent="0.25">
      <c r="J97" s="323"/>
      <c r="K97" s="324"/>
    </row>
    <row r="98" spans="10:11" ht="18.75" x14ac:dyDescent="0.25">
      <c r="J98" s="323"/>
      <c r="K98" s="324"/>
    </row>
  </sheetData>
  <mergeCells count="5">
    <mergeCell ref="B13:H13"/>
    <mergeCell ref="B28:I28"/>
    <mergeCell ref="B43:G43"/>
    <mergeCell ref="B44:G44"/>
    <mergeCell ref="B60:I60"/>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431CB2-B04D-463D-8973-A7A5045FAE0F}">
  <dimension ref="B2:I42"/>
  <sheetViews>
    <sheetView workbookViewId="0">
      <selection activeCell="B17" sqref="B17"/>
    </sheetView>
  </sheetViews>
  <sheetFormatPr baseColWidth="10" defaultColWidth="10.85546875" defaultRowHeight="15" x14ac:dyDescent="0.25"/>
  <cols>
    <col min="1" max="1" width="3.7109375" style="1" customWidth="1"/>
    <col min="2" max="2" width="42.28515625" style="1" customWidth="1"/>
    <col min="3" max="4" width="10.85546875" style="1" customWidth="1"/>
    <col min="5" max="16384" width="10.85546875" style="1"/>
  </cols>
  <sheetData>
    <row r="2" spans="2:9" x14ac:dyDescent="0.25">
      <c r="B2" s="9" t="s">
        <v>809</v>
      </c>
      <c r="C2" s="81"/>
      <c r="E2" s="81"/>
      <c r="F2" s="81"/>
      <c r="G2" s="81"/>
      <c r="H2" s="81"/>
    </row>
    <row r="3" spans="2:9" x14ac:dyDescent="0.25">
      <c r="B3" s="81"/>
      <c r="C3" s="81"/>
      <c r="D3" s="81"/>
      <c r="E3" s="81"/>
      <c r="F3" s="81"/>
      <c r="G3" s="81"/>
      <c r="H3" s="81"/>
    </row>
    <row r="4" spans="2:9" x14ac:dyDescent="0.25">
      <c r="B4" s="107"/>
      <c r="C4" s="24">
        <v>2017</v>
      </c>
      <c r="D4" s="24">
        <v>2018</v>
      </c>
      <c r="E4" s="24">
        <v>2019</v>
      </c>
      <c r="F4" s="24">
        <v>2020</v>
      </c>
      <c r="G4" s="24">
        <v>2021</v>
      </c>
      <c r="H4" s="24">
        <v>2022</v>
      </c>
      <c r="I4" s="24">
        <v>2023</v>
      </c>
    </row>
    <row r="5" spans="2:9" x14ac:dyDescent="0.25">
      <c r="B5" s="34" t="s">
        <v>387</v>
      </c>
      <c r="C5" s="30">
        <v>11</v>
      </c>
      <c r="D5" s="30">
        <v>16</v>
      </c>
      <c r="E5" s="30">
        <v>27</v>
      </c>
      <c r="F5" s="30">
        <v>18</v>
      </c>
      <c r="G5" s="30">
        <v>18</v>
      </c>
      <c r="H5" s="30">
        <v>11</v>
      </c>
      <c r="I5" s="30">
        <v>9</v>
      </c>
    </row>
    <row r="6" spans="2:9" ht="15" customHeight="1" x14ac:dyDescent="0.25">
      <c r="B6" s="25" t="s">
        <v>383</v>
      </c>
      <c r="C6" s="29">
        <v>9</v>
      </c>
      <c r="D6" s="29">
        <v>15</v>
      </c>
      <c r="E6" s="29">
        <v>18</v>
      </c>
      <c r="F6" s="29">
        <v>12</v>
      </c>
      <c r="G6" s="29">
        <v>12</v>
      </c>
      <c r="H6" s="29">
        <v>11</v>
      </c>
      <c r="I6" s="29">
        <v>7</v>
      </c>
    </row>
    <row r="7" spans="2:9" x14ac:dyDescent="0.25">
      <c r="B7" s="34" t="s">
        <v>324</v>
      </c>
      <c r="C7" s="30">
        <v>0</v>
      </c>
      <c r="D7" s="30">
        <v>0</v>
      </c>
      <c r="E7" s="30">
        <v>0</v>
      </c>
      <c r="F7" s="30">
        <v>0</v>
      </c>
      <c r="G7" s="30">
        <v>8</v>
      </c>
      <c r="H7" s="30">
        <v>10</v>
      </c>
      <c r="I7" s="30">
        <v>4</v>
      </c>
    </row>
    <row r="8" spans="2:9" x14ac:dyDescent="0.25">
      <c r="B8" s="34" t="s">
        <v>386</v>
      </c>
      <c r="C8" s="30">
        <v>0</v>
      </c>
      <c r="D8" s="30">
        <v>0</v>
      </c>
      <c r="E8" s="30">
        <v>0</v>
      </c>
      <c r="F8" s="30">
        <v>0</v>
      </c>
      <c r="G8" s="30">
        <v>4</v>
      </c>
      <c r="H8" s="30">
        <v>1</v>
      </c>
      <c r="I8" s="30">
        <v>3</v>
      </c>
    </row>
    <row r="9" spans="2:9" x14ac:dyDescent="0.25">
      <c r="B9" s="34" t="s">
        <v>384</v>
      </c>
      <c r="C9" s="30">
        <v>0</v>
      </c>
      <c r="D9" s="30">
        <v>0</v>
      </c>
      <c r="E9" s="30">
        <v>0</v>
      </c>
      <c r="F9" s="30">
        <v>0</v>
      </c>
      <c r="G9" s="30">
        <v>8</v>
      </c>
      <c r="H9" s="30">
        <v>13</v>
      </c>
      <c r="I9" s="30">
        <v>10</v>
      </c>
    </row>
    <row r="10" spans="2:9" x14ac:dyDescent="0.25">
      <c r="B10" s="83" t="s">
        <v>339</v>
      </c>
      <c r="C10" s="81"/>
      <c r="D10" s="81"/>
      <c r="E10" s="81"/>
      <c r="F10" s="81"/>
      <c r="G10" s="81"/>
      <c r="H10" s="81"/>
      <c r="I10" s="81"/>
    </row>
    <row r="11" spans="2:9" x14ac:dyDescent="0.25">
      <c r="B11" s="106"/>
      <c r="C11" s="82"/>
      <c r="D11" s="81"/>
      <c r="E11" s="81"/>
      <c r="F11" s="81"/>
      <c r="G11" s="81"/>
      <c r="H11" s="81"/>
      <c r="I11" s="81"/>
    </row>
    <row r="12" spans="2:9" x14ac:dyDescent="0.25">
      <c r="B12" s="213" t="s">
        <v>810</v>
      </c>
      <c r="C12" s="352"/>
      <c r="D12" s="81"/>
      <c r="E12" s="81"/>
      <c r="F12" s="81"/>
      <c r="G12" s="81"/>
      <c r="H12" s="81"/>
      <c r="I12" s="81"/>
    </row>
    <row r="13" spans="2:9" x14ac:dyDescent="0.25">
      <c r="B13" s="65"/>
      <c r="C13" s="73"/>
      <c r="D13" s="73"/>
      <c r="E13" s="73"/>
      <c r="F13" s="73"/>
      <c r="G13" s="74"/>
      <c r="H13" s="81"/>
      <c r="I13" s="81"/>
    </row>
    <row r="14" spans="2:9" x14ac:dyDescent="0.25">
      <c r="B14" s="108"/>
      <c r="C14" s="24">
        <v>2017</v>
      </c>
      <c r="D14" s="24">
        <v>2018</v>
      </c>
      <c r="E14" s="24">
        <v>2019</v>
      </c>
      <c r="F14" s="24">
        <v>2020</v>
      </c>
      <c r="G14" s="24">
        <v>2021</v>
      </c>
      <c r="H14" s="24">
        <v>2022</v>
      </c>
      <c r="I14" s="24">
        <v>2023</v>
      </c>
    </row>
    <row r="15" spans="2:9" x14ac:dyDescent="0.25">
      <c r="B15" s="34" t="s">
        <v>385</v>
      </c>
      <c r="C15" s="30">
        <v>47</v>
      </c>
      <c r="D15" s="30">
        <v>73</v>
      </c>
      <c r="E15" s="30">
        <v>43</v>
      </c>
      <c r="F15" s="30">
        <v>27</v>
      </c>
      <c r="G15" s="30">
        <v>41</v>
      </c>
      <c r="H15" s="30">
        <v>25</v>
      </c>
      <c r="I15" s="30">
        <v>13</v>
      </c>
    </row>
    <row r="16" spans="2:9" x14ac:dyDescent="0.25">
      <c r="B16" s="34" t="s">
        <v>388</v>
      </c>
      <c r="C16" s="30">
        <v>66</v>
      </c>
      <c r="D16" s="30">
        <v>129</v>
      </c>
      <c r="E16" s="30">
        <v>102</v>
      </c>
      <c r="F16" s="30">
        <v>24</v>
      </c>
      <c r="G16" s="30">
        <v>50</v>
      </c>
      <c r="H16" s="30">
        <v>50</v>
      </c>
      <c r="I16" s="30">
        <v>19</v>
      </c>
    </row>
    <row r="17" spans="2:8" x14ac:dyDescent="0.25">
      <c r="B17" s="83" t="s">
        <v>903</v>
      </c>
      <c r="C17" s="81"/>
      <c r="D17" s="81"/>
      <c r="E17" s="81"/>
      <c r="F17" s="81"/>
      <c r="G17" s="81"/>
      <c r="H17" s="81"/>
    </row>
    <row r="18" spans="2:8" x14ac:dyDescent="0.25">
      <c r="B18" s="2" t="s">
        <v>389</v>
      </c>
    </row>
    <row r="20" spans="2:8" x14ac:dyDescent="0.25">
      <c r="B20" s="213" t="s">
        <v>811</v>
      </c>
    </row>
    <row r="22" spans="2:8" x14ac:dyDescent="0.25">
      <c r="C22" s="24">
        <v>2021</v>
      </c>
      <c r="D22" s="24">
        <v>2022</v>
      </c>
      <c r="E22" s="24">
        <v>2023</v>
      </c>
    </row>
    <row r="23" spans="2:8" x14ac:dyDescent="0.25">
      <c r="B23" s="34" t="s">
        <v>341</v>
      </c>
      <c r="C23" s="30">
        <v>0</v>
      </c>
      <c r="D23" s="30">
        <v>0</v>
      </c>
      <c r="E23" s="30">
        <v>0</v>
      </c>
    </row>
    <row r="24" spans="2:8" x14ac:dyDescent="0.25">
      <c r="B24" s="34" t="s">
        <v>342</v>
      </c>
      <c r="C24" s="30">
        <v>2</v>
      </c>
      <c r="D24" s="30">
        <v>1</v>
      </c>
      <c r="E24" s="30">
        <v>0</v>
      </c>
    </row>
    <row r="25" spans="2:8" x14ac:dyDescent="0.25">
      <c r="B25" s="34" t="s">
        <v>343</v>
      </c>
      <c r="C25" s="30">
        <v>2</v>
      </c>
      <c r="D25" s="30">
        <v>3</v>
      </c>
      <c r="E25" s="30">
        <v>4</v>
      </c>
    </row>
    <row r="26" spans="2:8" x14ac:dyDescent="0.25">
      <c r="B26" s="34" t="s">
        <v>344</v>
      </c>
      <c r="C26" s="30">
        <v>4</v>
      </c>
      <c r="D26" s="30">
        <v>2</v>
      </c>
      <c r="E26" s="30">
        <v>1</v>
      </c>
    </row>
    <row r="27" spans="2:8" x14ac:dyDescent="0.25">
      <c r="B27" s="34" t="s">
        <v>345</v>
      </c>
      <c r="C27" s="30">
        <v>0</v>
      </c>
      <c r="D27" s="30">
        <v>3</v>
      </c>
      <c r="E27" s="30">
        <v>0</v>
      </c>
    </row>
    <row r="28" spans="2:8" x14ac:dyDescent="0.25">
      <c r="B28" s="34" t="s">
        <v>346</v>
      </c>
      <c r="C28" s="30">
        <v>0</v>
      </c>
      <c r="D28" s="30">
        <v>1</v>
      </c>
      <c r="E28" s="30">
        <v>0</v>
      </c>
    </row>
    <row r="29" spans="2:8" x14ac:dyDescent="0.25">
      <c r="B29" s="34" t="s">
        <v>347</v>
      </c>
      <c r="C29" s="30">
        <v>0</v>
      </c>
      <c r="D29" s="30">
        <v>0</v>
      </c>
      <c r="E29" s="30">
        <v>0</v>
      </c>
    </row>
    <row r="30" spans="2:8" x14ac:dyDescent="0.25">
      <c r="B30" s="34" t="s">
        <v>348</v>
      </c>
      <c r="C30" s="30">
        <v>0</v>
      </c>
      <c r="D30" s="30">
        <v>0</v>
      </c>
      <c r="E30" s="30">
        <v>3</v>
      </c>
    </row>
    <row r="31" spans="2:8" x14ac:dyDescent="0.25">
      <c r="B31" s="25" t="s">
        <v>313</v>
      </c>
      <c r="C31" s="89">
        <v>8</v>
      </c>
      <c r="D31" s="89">
        <v>10</v>
      </c>
      <c r="E31" s="89" t="s">
        <v>895</v>
      </c>
    </row>
    <row r="32" spans="2:8" x14ac:dyDescent="0.25">
      <c r="B32" s="83" t="s">
        <v>339</v>
      </c>
    </row>
    <row r="34" spans="2:5" x14ac:dyDescent="0.25">
      <c r="B34" s="213" t="s">
        <v>812</v>
      </c>
    </row>
    <row r="36" spans="2:5" x14ac:dyDescent="0.25">
      <c r="B36" s="351"/>
      <c r="C36" s="24" t="s">
        <v>767</v>
      </c>
      <c r="D36" s="24">
        <v>2022</v>
      </c>
      <c r="E36" s="24" t="s">
        <v>765</v>
      </c>
    </row>
    <row r="37" spans="2:5" x14ac:dyDescent="0.25">
      <c r="B37" s="34" t="s">
        <v>768</v>
      </c>
      <c r="C37" s="30">
        <v>0</v>
      </c>
      <c r="D37" s="30">
        <v>5</v>
      </c>
      <c r="E37" s="30">
        <v>0</v>
      </c>
    </row>
    <row r="38" spans="2:5" x14ac:dyDescent="0.25">
      <c r="B38" s="34" t="s">
        <v>769</v>
      </c>
      <c r="C38" s="30">
        <v>8</v>
      </c>
      <c r="D38" s="30">
        <v>14</v>
      </c>
      <c r="E38" s="30">
        <v>4</v>
      </c>
    </row>
    <row r="39" spans="2:5" x14ac:dyDescent="0.25">
      <c r="B39" s="34" t="s">
        <v>894</v>
      </c>
      <c r="C39" s="30">
        <v>0</v>
      </c>
      <c r="D39" s="30">
        <v>0</v>
      </c>
      <c r="E39" s="30">
        <v>6</v>
      </c>
    </row>
    <row r="41" spans="2:5" x14ac:dyDescent="0.25">
      <c r="B41" s="83" t="s">
        <v>339</v>
      </c>
    </row>
    <row r="42" spans="2:5" ht="78" customHeight="1" x14ac:dyDescent="0.25">
      <c r="B42" s="403"/>
      <c r="C42" s="403"/>
      <c r="D42" s="403"/>
      <c r="E42" s="403"/>
    </row>
  </sheetData>
  <mergeCells count="1">
    <mergeCell ref="B42:E42"/>
  </mergeCells>
  <hyperlinks>
    <hyperlink ref="B6" location="_ftn2" display="_ftn2" xr:uid="{9D493CBE-24BD-4C60-A522-96CF61388B71}"/>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6F0D92-3AC0-47BC-ACB4-B2E789406DA7}">
  <dimension ref="B2:M68"/>
  <sheetViews>
    <sheetView topLeftCell="A46" workbookViewId="0">
      <selection activeCell="B19" sqref="B19"/>
    </sheetView>
  </sheetViews>
  <sheetFormatPr baseColWidth="10" defaultColWidth="10.85546875" defaultRowHeight="15" x14ac:dyDescent="0.25"/>
  <cols>
    <col min="1" max="1" width="3.42578125" style="1" customWidth="1"/>
    <col min="2" max="2" width="42.7109375" style="1" customWidth="1"/>
    <col min="3" max="4" width="10.85546875" style="1" customWidth="1"/>
    <col min="5" max="16384" width="10.85546875" style="1"/>
  </cols>
  <sheetData>
    <row r="2" spans="2:9" x14ac:dyDescent="0.25">
      <c r="B2" s="9" t="s">
        <v>813</v>
      </c>
    </row>
    <row r="4" spans="2:9" x14ac:dyDescent="0.25">
      <c r="B4" s="109"/>
      <c r="C4" s="24">
        <v>2017</v>
      </c>
      <c r="D4" s="24">
        <v>2018</v>
      </c>
      <c r="E4" s="24">
        <v>2019</v>
      </c>
      <c r="F4" s="24">
        <v>2020</v>
      </c>
      <c r="G4" s="24">
        <v>2021</v>
      </c>
      <c r="H4" s="24">
        <v>2022</v>
      </c>
      <c r="I4" s="24">
        <v>2023</v>
      </c>
    </row>
    <row r="5" spans="2:9" x14ac:dyDescent="0.25">
      <c r="B5" s="34" t="s">
        <v>390</v>
      </c>
      <c r="C5" s="30">
        <v>61</v>
      </c>
      <c r="D5" s="30">
        <v>400</v>
      </c>
      <c r="E5" s="30">
        <v>818</v>
      </c>
      <c r="F5" s="30">
        <v>169</v>
      </c>
      <c r="G5" s="30">
        <v>329</v>
      </c>
      <c r="H5" s="30">
        <v>1</v>
      </c>
      <c r="I5" s="30">
        <v>168</v>
      </c>
    </row>
    <row r="6" spans="2:9" x14ac:dyDescent="0.25">
      <c r="B6" s="34" t="s">
        <v>391</v>
      </c>
      <c r="C6" s="30">
        <v>404</v>
      </c>
      <c r="D6" s="30">
        <v>15029</v>
      </c>
      <c r="E6" s="30">
        <v>47</v>
      </c>
      <c r="F6" s="30">
        <v>179</v>
      </c>
      <c r="G6" s="30">
        <v>15</v>
      </c>
      <c r="H6" s="30">
        <v>3</v>
      </c>
      <c r="I6" s="30" t="s">
        <v>722</v>
      </c>
    </row>
    <row r="7" spans="2:9" x14ac:dyDescent="0.25">
      <c r="B7" s="34" t="s">
        <v>392</v>
      </c>
      <c r="C7" s="30">
        <v>18727944</v>
      </c>
      <c r="D7" s="30">
        <v>11478715</v>
      </c>
      <c r="E7" s="30">
        <v>21347132</v>
      </c>
      <c r="F7" s="30">
        <v>9003012</v>
      </c>
      <c r="G7" s="30">
        <v>29947581</v>
      </c>
      <c r="H7" s="30">
        <v>15596753</v>
      </c>
      <c r="I7" s="30">
        <v>16375209</v>
      </c>
    </row>
    <row r="8" spans="2:9" x14ac:dyDescent="0.25">
      <c r="B8" s="34" t="s">
        <v>393</v>
      </c>
      <c r="C8" s="30">
        <v>2246663</v>
      </c>
      <c r="D8" s="30">
        <v>1045813</v>
      </c>
      <c r="E8" s="30">
        <v>136902</v>
      </c>
      <c r="F8" s="30">
        <v>115394</v>
      </c>
      <c r="G8" s="30">
        <v>97038</v>
      </c>
      <c r="H8" s="30">
        <v>1678084</v>
      </c>
      <c r="I8" s="30">
        <v>1047863</v>
      </c>
    </row>
    <row r="9" spans="2:9" x14ac:dyDescent="0.25">
      <c r="B9" s="34" t="s">
        <v>770</v>
      </c>
      <c r="C9" s="30">
        <v>882</v>
      </c>
      <c r="D9" s="30">
        <v>1001</v>
      </c>
      <c r="E9" s="30">
        <v>1085</v>
      </c>
      <c r="F9" s="30">
        <v>1308</v>
      </c>
      <c r="G9" s="30">
        <v>798</v>
      </c>
      <c r="H9" s="30">
        <v>651</v>
      </c>
      <c r="I9" s="30">
        <v>919</v>
      </c>
    </row>
    <row r="10" spans="2:9" x14ac:dyDescent="0.25">
      <c r="B10" s="34" t="s">
        <v>395</v>
      </c>
      <c r="C10" s="30">
        <v>38</v>
      </c>
      <c r="D10" s="30">
        <v>80</v>
      </c>
      <c r="E10" s="30">
        <v>109</v>
      </c>
      <c r="F10" s="30">
        <v>128</v>
      </c>
      <c r="G10" s="30">
        <v>65</v>
      </c>
      <c r="H10" s="30">
        <v>34</v>
      </c>
      <c r="I10" s="30">
        <v>69</v>
      </c>
    </row>
    <row r="11" spans="2:9" x14ac:dyDescent="0.25">
      <c r="B11" s="34" t="s">
        <v>396</v>
      </c>
      <c r="C11" s="30">
        <v>156</v>
      </c>
      <c r="D11" s="30">
        <v>159</v>
      </c>
      <c r="E11" s="30">
        <v>155</v>
      </c>
      <c r="F11" s="30">
        <v>191</v>
      </c>
      <c r="G11" s="30">
        <v>174</v>
      </c>
      <c r="H11" s="30">
        <v>179</v>
      </c>
      <c r="I11" s="30" t="s">
        <v>722</v>
      </c>
    </row>
    <row r="12" spans="2:9" x14ac:dyDescent="0.25">
      <c r="B12" s="34" t="s">
        <v>397</v>
      </c>
      <c r="C12" s="30">
        <v>1024</v>
      </c>
      <c r="D12" s="30">
        <v>1241</v>
      </c>
      <c r="E12" s="30">
        <v>1161</v>
      </c>
      <c r="F12" s="30">
        <v>1502</v>
      </c>
      <c r="G12" s="30">
        <v>1307</v>
      </c>
      <c r="H12" s="30">
        <v>175</v>
      </c>
      <c r="I12" s="30" t="s">
        <v>722</v>
      </c>
    </row>
    <row r="13" spans="2:9" x14ac:dyDescent="0.25">
      <c r="B13" s="34" t="s">
        <v>438</v>
      </c>
      <c r="C13" s="30">
        <v>20</v>
      </c>
      <c r="D13" s="30">
        <v>151</v>
      </c>
      <c r="E13" s="30">
        <v>84</v>
      </c>
      <c r="F13" s="30">
        <v>35</v>
      </c>
      <c r="G13" s="30">
        <v>49</v>
      </c>
      <c r="H13" s="30">
        <v>1</v>
      </c>
      <c r="I13" s="30">
        <v>129</v>
      </c>
    </row>
    <row r="14" spans="2:9" x14ac:dyDescent="0.25">
      <c r="B14" s="109" t="s">
        <v>412</v>
      </c>
    </row>
    <row r="16" spans="2:9" x14ac:dyDescent="0.25">
      <c r="B16" s="9" t="s">
        <v>814</v>
      </c>
    </row>
    <row r="17" spans="2:13" x14ac:dyDescent="0.25">
      <c r="B17" s="113"/>
      <c r="C17" s="113"/>
      <c r="D17" s="113"/>
      <c r="E17" s="113"/>
      <c r="F17" s="113"/>
      <c r="G17" s="115"/>
      <c r="H17" s="111"/>
    </row>
    <row r="18" spans="2:13" x14ac:dyDescent="0.25">
      <c r="B18" s="114"/>
      <c r="C18" s="24">
        <v>2017</v>
      </c>
      <c r="D18" s="24">
        <v>2018</v>
      </c>
      <c r="E18" s="24">
        <v>2019</v>
      </c>
      <c r="F18" s="24">
        <v>2020</v>
      </c>
      <c r="G18" s="24">
        <v>2021</v>
      </c>
      <c r="H18" s="24">
        <v>2022</v>
      </c>
      <c r="I18" s="24">
        <v>2023</v>
      </c>
      <c r="L18" s="85"/>
      <c r="M18" s="311"/>
    </row>
    <row r="19" spans="2:13" x14ac:dyDescent="0.25">
      <c r="B19" s="34" t="s">
        <v>110</v>
      </c>
      <c r="C19" s="30">
        <v>355</v>
      </c>
      <c r="D19" s="30">
        <v>350</v>
      </c>
      <c r="E19" s="30">
        <v>393</v>
      </c>
      <c r="F19" s="30">
        <v>398</v>
      </c>
      <c r="G19" s="30">
        <v>380</v>
      </c>
      <c r="H19" s="30">
        <v>361</v>
      </c>
      <c r="I19" s="30">
        <v>348</v>
      </c>
      <c r="L19" s="85"/>
      <c r="M19" s="311"/>
    </row>
    <row r="20" spans="2:13" ht="18" customHeight="1" x14ac:dyDescent="0.25">
      <c r="B20" s="34" t="s">
        <v>114</v>
      </c>
      <c r="C20" s="30">
        <v>22</v>
      </c>
      <c r="D20" s="30">
        <v>26</v>
      </c>
      <c r="E20" s="30">
        <v>35</v>
      </c>
      <c r="F20" s="30">
        <v>28</v>
      </c>
      <c r="G20" s="30">
        <v>23</v>
      </c>
      <c r="H20" s="30">
        <v>16</v>
      </c>
      <c r="I20" s="30">
        <v>17</v>
      </c>
      <c r="L20" s="85"/>
      <c r="M20" s="311"/>
    </row>
    <row r="21" spans="2:13" ht="18" customHeight="1" x14ac:dyDescent="0.25">
      <c r="B21" s="34" t="s">
        <v>113</v>
      </c>
      <c r="C21" s="30">
        <v>0</v>
      </c>
      <c r="D21" s="30">
        <v>5</v>
      </c>
      <c r="E21" s="30">
        <v>5</v>
      </c>
      <c r="F21" s="30">
        <v>11</v>
      </c>
      <c r="G21" s="30">
        <v>11</v>
      </c>
      <c r="H21" s="30">
        <v>4</v>
      </c>
      <c r="I21" s="30">
        <v>3</v>
      </c>
      <c r="L21" s="85"/>
      <c r="M21" s="311"/>
    </row>
    <row r="22" spans="2:13" ht="18" customHeight="1" x14ac:dyDescent="0.25">
      <c r="B22" s="34" t="s">
        <v>399</v>
      </c>
      <c r="C22" s="30">
        <v>212</v>
      </c>
      <c r="D22" s="30">
        <v>218</v>
      </c>
      <c r="E22" s="30">
        <v>264</v>
      </c>
      <c r="F22" s="30">
        <v>295</v>
      </c>
      <c r="G22" s="30">
        <v>306</v>
      </c>
      <c r="H22" s="30">
        <v>242</v>
      </c>
      <c r="I22" s="30">
        <v>240</v>
      </c>
      <c r="L22" s="85"/>
      <c r="M22" s="311"/>
    </row>
    <row r="23" spans="2:13" ht="18" customHeight="1" x14ac:dyDescent="0.25">
      <c r="B23" s="34" t="s">
        <v>400</v>
      </c>
      <c r="C23" s="30">
        <v>8</v>
      </c>
      <c r="D23" s="30">
        <v>4</v>
      </c>
      <c r="E23" s="30">
        <v>28</v>
      </c>
      <c r="F23" s="30">
        <v>3</v>
      </c>
      <c r="G23" s="30">
        <v>1</v>
      </c>
      <c r="H23" s="30">
        <v>4</v>
      </c>
      <c r="I23" s="30">
        <v>8</v>
      </c>
      <c r="L23" s="85"/>
      <c r="M23" s="311"/>
    </row>
    <row r="24" spans="2:13" ht="18" customHeight="1" x14ac:dyDescent="0.25">
      <c r="B24" s="34" t="s">
        <v>116</v>
      </c>
      <c r="C24" s="30">
        <v>18</v>
      </c>
      <c r="D24" s="30">
        <v>5</v>
      </c>
      <c r="E24" s="30">
        <v>16</v>
      </c>
      <c r="F24" s="30">
        <v>6</v>
      </c>
      <c r="G24" s="30">
        <v>8</v>
      </c>
      <c r="H24" s="30">
        <v>14</v>
      </c>
      <c r="I24" s="30">
        <v>11</v>
      </c>
      <c r="L24" s="85"/>
      <c r="M24" s="311"/>
    </row>
    <row r="25" spans="2:13" ht="18" customHeight="1" x14ac:dyDescent="0.25">
      <c r="B25" s="34" t="s">
        <v>112</v>
      </c>
      <c r="C25" s="30">
        <v>5</v>
      </c>
      <c r="D25" s="30">
        <v>2</v>
      </c>
      <c r="E25" s="30">
        <v>1</v>
      </c>
      <c r="F25" s="30">
        <v>2</v>
      </c>
      <c r="G25" s="30">
        <v>7</v>
      </c>
      <c r="H25" s="30">
        <v>2</v>
      </c>
      <c r="I25" s="30">
        <v>1</v>
      </c>
      <c r="L25" s="85"/>
      <c r="M25" s="311"/>
    </row>
    <row r="26" spans="2:13" ht="18" customHeight="1" x14ac:dyDescent="0.25">
      <c r="B26" s="34" t="s">
        <v>109</v>
      </c>
      <c r="C26" s="30">
        <v>28</v>
      </c>
      <c r="D26" s="30">
        <v>28</v>
      </c>
      <c r="E26" s="30">
        <v>40</v>
      </c>
      <c r="F26" s="30">
        <v>21</v>
      </c>
      <c r="G26" s="30">
        <v>31</v>
      </c>
      <c r="H26" s="30">
        <v>34</v>
      </c>
      <c r="I26" s="30">
        <v>38</v>
      </c>
      <c r="L26" s="85"/>
      <c r="M26" s="311"/>
    </row>
    <row r="27" spans="2:13" ht="18" customHeight="1" x14ac:dyDescent="0.25">
      <c r="B27" s="34" t="s">
        <v>401</v>
      </c>
      <c r="C27" s="30">
        <v>4</v>
      </c>
      <c r="D27" s="30">
        <v>1</v>
      </c>
      <c r="E27" s="30">
        <v>4</v>
      </c>
      <c r="F27" s="30">
        <v>1</v>
      </c>
      <c r="G27" s="30">
        <v>1</v>
      </c>
      <c r="H27" s="30">
        <v>6</v>
      </c>
      <c r="I27" s="30">
        <v>6</v>
      </c>
      <c r="L27" s="85"/>
      <c r="M27" s="311"/>
    </row>
    <row r="28" spans="2:13" ht="18" customHeight="1" x14ac:dyDescent="0.25">
      <c r="B28" s="34" t="s">
        <v>117</v>
      </c>
      <c r="C28" s="30">
        <v>8</v>
      </c>
      <c r="D28" s="30">
        <v>6</v>
      </c>
      <c r="E28" s="30">
        <v>9</v>
      </c>
      <c r="F28" s="30">
        <v>5</v>
      </c>
      <c r="G28" s="30">
        <v>2</v>
      </c>
      <c r="H28" s="30">
        <v>3</v>
      </c>
      <c r="I28" s="30">
        <v>2</v>
      </c>
      <c r="L28" s="85"/>
      <c r="M28" s="311"/>
    </row>
    <row r="29" spans="2:13" ht="18" customHeight="1" x14ac:dyDescent="0.25">
      <c r="B29" s="34" t="s">
        <v>402</v>
      </c>
      <c r="C29" s="30">
        <v>0</v>
      </c>
      <c r="D29" s="30">
        <v>1</v>
      </c>
      <c r="E29" s="30">
        <v>3</v>
      </c>
      <c r="F29" s="30">
        <v>2</v>
      </c>
      <c r="G29" s="30">
        <v>7</v>
      </c>
      <c r="H29" s="30">
        <v>5</v>
      </c>
      <c r="I29" s="30">
        <v>8</v>
      </c>
      <c r="L29" s="85"/>
      <c r="M29" s="311"/>
    </row>
    <row r="30" spans="2:13" ht="18" customHeight="1" x14ac:dyDescent="0.25">
      <c r="B30" s="34" t="s">
        <v>403</v>
      </c>
      <c r="C30" s="30">
        <v>3</v>
      </c>
      <c r="D30" s="30">
        <v>2</v>
      </c>
      <c r="E30" s="30">
        <v>9</v>
      </c>
      <c r="F30" s="30">
        <v>4</v>
      </c>
      <c r="G30" s="30">
        <v>6</v>
      </c>
      <c r="H30" s="30">
        <v>7</v>
      </c>
      <c r="I30" s="30">
        <v>14</v>
      </c>
      <c r="L30" s="85"/>
      <c r="M30" s="311"/>
    </row>
    <row r="31" spans="2:13" ht="18" customHeight="1" x14ac:dyDescent="0.25">
      <c r="B31" s="34" t="s">
        <v>120</v>
      </c>
      <c r="C31" s="30">
        <v>1</v>
      </c>
      <c r="D31" s="30">
        <v>1</v>
      </c>
      <c r="E31" s="30">
        <v>10</v>
      </c>
      <c r="F31" s="30">
        <v>1</v>
      </c>
      <c r="G31" s="30">
        <v>9</v>
      </c>
      <c r="H31" s="30">
        <v>8</v>
      </c>
      <c r="I31" s="30">
        <v>11</v>
      </c>
      <c r="L31" s="85"/>
      <c r="M31" s="311"/>
    </row>
    <row r="32" spans="2:13" ht="18" customHeight="1" x14ac:dyDescent="0.25">
      <c r="B32" s="34" t="s">
        <v>115</v>
      </c>
      <c r="C32" s="30">
        <v>79</v>
      </c>
      <c r="D32" s="30">
        <v>76</v>
      </c>
      <c r="E32" s="30">
        <v>82</v>
      </c>
      <c r="F32" s="30">
        <v>58</v>
      </c>
      <c r="G32" s="30">
        <v>37</v>
      </c>
      <c r="H32" s="30">
        <v>60</v>
      </c>
      <c r="I32" s="30">
        <v>58</v>
      </c>
    </row>
    <row r="33" spans="2:9" ht="18" customHeight="1" x14ac:dyDescent="0.25">
      <c r="B33" s="34" t="s">
        <v>404</v>
      </c>
      <c r="C33" s="30">
        <v>11</v>
      </c>
      <c r="D33" s="30">
        <v>12</v>
      </c>
      <c r="E33" s="30">
        <v>20</v>
      </c>
      <c r="F33" s="30">
        <v>15</v>
      </c>
      <c r="G33" s="30">
        <v>19</v>
      </c>
      <c r="H33" s="30">
        <v>22</v>
      </c>
      <c r="I33" s="30">
        <v>17</v>
      </c>
    </row>
    <row r="34" spans="2:9" ht="18" customHeight="1" x14ac:dyDescent="0.25">
      <c r="B34" s="34" t="s">
        <v>380</v>
      </c>
      <c r="C34" s="30">
        <v>2</v>
      </c>
      <c r="D34" s="30">
        <v>4</v>
      </c>
      <c r="E34" s="30">
        <v>10</v>
      </c>
      <c r="F34" s="30">
        <v>6</v>
      </c>
      <c r="G34" s="30">
        <v>4</v>
      </c>
      <c r="H34" s="30">
        <v>7</v>
      </c>
      <c r="I34" s="30">
        <v>9</v>
      </c>
    </row>
    <row r="35" spans="2:9" ht="18" customHeight="1" x14ac:dyDescent="0.25">
      <c r="B35" s="34" t="s">
        <v>405</v>
      </c>
      <c r="C35" s="30">
        <v>49</v>
      </c>
      <c r="D35" s="30">
        <v>47</v>
      </c>
      <c r="E35" s="30">
        <v>56</v>
      </c>
      <c r="F35" s="30">
        <v>40</v>
      </c>
      <c r="G35" s="30">
        <v>45</v>
      </c>
      <c r="H35" s="30">
        <v>49</v>
      </c>
      <c r="I35" s="30">
        <v>52</v>
      </c>
    </row>
    <row r="36" spans="2:9" ht="18" customHeight="1" x14ac:dyDescent="0.25">
      <c r="B36" s="34" t="s">
        <v>406</v>
      </c>
      <c r="C36" s="30">
        <v>0</v>
      </c>
      <c r="D36" s="30">
        <v>0</v>
      </c>
      <c r="E36" s="30">
        <v>0</v>
      </c>
      <c r="F36" s="30">
        <v>0</v>
      </c>
      <c r="G36" s="30">
        <v>0</v>
      </c>
      <c r="H36" s="30">
        <v>0</v>
      </c>
      <c r="I36" s="30">
        <v>0</v>
      </c>
    </row>
    <row r="37" spans="2:9" ht="18" customHeight="1" x14ac:dyDescent="0.25">
      <c r="B37" s="34" t="s">
        <v>407</v>
      </c>
      <c r="C37" s="30">
        <v>1</v>
      </c>
      <c r="D37" s="30">
        <v>1</v>
      </c>
      <c r="E37" s="30">
        <v>3</v>
      </c>
      <c r="F37" s="30">
        <v>0</v>
      </c>
      <c r="G37" s="30">
        <v>3</v>
      </c>
      <c r="H37" s="30">
        <v>2</v>
      </c>
      <c r="I37" s="30">
        <v>3</v>
      </c>
    </row>
    <row r="38" spans="2:9" ht="18" customHeight="1" x14ac:dyDescent="0.25">
      <c r="B38" s="34" t="s">
        <v>408</v>
      </c>
      <c r="C38" s="30">
        <v>9</v>
      </c>
      <c r="D38" s="30">
        <v>9</v>
      </c>
      <c r="E38" s="30">
        <v>11</v>
      </c>
      <c r="F38" s="30">
        <v>9</v>
      </c>
      <c r="G38" s="30">
        <v>7</v>
      </c>
      <c r="H38" s="30">
        <v>11</v>
      </c>
      <c r="I38" s="30">
        <v>15</v>
      </c>
    </row>
    <row r="39" spans="2:9" x14ac:dyDescent="0.25">
      <c r="B39" s="25" t="s">
        <v>313</v>
      </c>
      <c r="C39" s="29">
        <v>815</v>
      </c>
      <c r="D39" s="29">
        <v>798</v>
      </c>
      <c r="E39" s="29">
        <v>999</v>
      </c>
      <c r="F39" s="29">
        <v>905</v>
      </c>
      <c r="G39" s="29">
        <v>907</v>
      </c>
      <c r="H39" s="29">
        <f>SUM(H19:H38)</f>
        <v>857</v>
      </c>
      <c r="I39" s="29">
        <v>861</v>
      </c>
    </row>
    <row r="40" spans="2:9" x14ac:dyDescent="0.25">
      <c r="B40" s="109" t="s">
        <v>413</v>
      </c>
      <c r="C40" s="12"/>
      <c r="D40" s="12"/>
      <c r="E40" s="12"/>
      <c r="F40" s="12"/>
      <c r="G40" s="7"/>
    </row>
    <row r="41" spans="2:9" x14ac:dyDescent="0.25">
      <c r="B41" s="112"/>
      <c r="C41" s="12"/>
      <c r="D41" s="12"/>
      <c r="E41" s="12"/>
      <c r="F41" s="12"/>
      <c r="G41" s="7"/>
    </row>
    <row r="42" spans="2:9" x14ac:dyDescent="0.25">
      <c r="B42" s="112"/>
      <c r="C42" s="12"/>
      <c r="D42" s="12"/>
      <c r="E42" s="12"/>
      <c r="F42" s="12"/>
      <c r="G42" s="7"/>
    </row>
    <row r="43" spans="2:9" x14ac:dyDescent="0.25">
      <c r="B43" s="9" t="s">
        <v>815</v>
      </c>
      <c r="C43" s="12"/>
      <c r="D43" s="12"/>
      <c r="E43" s="12"/>
      <c r="F43" s="12"/>
      <c r="G43" s="7"/>
    </row>
    <row r="44" spans="2:9" x14ac:dyDescent="0.25">
      <c r="B44" s="116"/>
      <c r="C44" s="116"/>
      <c r="D44" s="116"/>
      <c r="E44" s="116"/>
      <c r="F44" s="116"/>
      <c r="G44" s="118"/>
    </row>
    <row r="45" spans="2:9" x14ac:dyDescent="0.25">
      <c r="B45" s="117"/>
      <c r="C45" s="24">
        <v>2017</v>
      </c>
      <c r="D45" s="24">
        <v>2018</v>
      </c>
      <c r="E45" s="24">
        <v>2019</v>
      </c>
      <c r="F45" s="24">
        <v>2020</v>
      </c>
      <c r="G45" s="24">
        <v>2021</v>
      </c>
      <c r="H45" s="24">
        <v>2022</v>
      </c>
      <c r="I45" s="24">
        <v>2023</v>
      </c>
    </row>
    <row r="46" spans="2:9" ht="25.5" x14ac:dyDescent="0.25">
      <c r="B46" s="26" t="s">
        <v>409</v>
      </c>
      <c r="C46" s="30">
        <v>0</v>
      </c>
      <c r="D46" s="30">
        <v>15755</v>
      </c>
      <c r="E46" s="30">
        <v>2285</v>
      </c>
      <c r="F46" s="30">
        <v>278</v>
      </c>
      <c r="G46" s="30">
        <v>342</v>
      </c>
      <c r="H46" s="30">
        <v>50</v>
      </c>
      <c r="I46" s="30">
        <v>48</v>
      </c>
    </row>
    <row r="47" spans="2:9" x14ac:dyDescent="0.25">
      <c r="B47" s="34" t="s">
        <v>392</v>
      </c>
      <c r="C47" s="30">
        <v>18727944</v>
      </c>
      <c r="D47" s="30">
        <v>11478715</v>
      </c>
      <c r="E47" s="30">
        <v>21347132</v>
      </c>
      <c r="F47" s="30">
        <v>12136560</v>
      </c>
      <c r="G47" s="30">
        <v>33595955</v>
      </c>
      <c r="H47" s="30">
        <v>19465645</v>
      </c>
      <c r="I47" s="30">
        <v>20924806</v>
      </c>
    </row>
    <row r="48" spans="2:9" x14ac:dyDescent="0.25">
      <c r="B48" s="34" t="s">
        <v>410</v>
      </c>
      <c r="C48" s="30">
        <v>20000</v>
      </c>
      <c r="D48" s="30">
        <v>54</v>
      </c>
      <c r="E48" s="30">
        <v>18303</v>
      </c>
      <c r="F48" s="30">
        <v>95</v>
      </c>
      <c r="G48" s="30">
        <v>36001</v>
      </c>
      <c r="H48" s="30">
        <v>39125</v>
      </c>
      <c r="I48" s="30">
        <v>128000</v>
      </c>
    </row>
    <row r="49" spans="2:13" x14ac:dyDescent="0.25">
      <c r="B49" s="119" t="s">
        <v>414</v>
      </c>
      <c r="C49" s="30">
        <v>2246663</v>
      </c>
      <c r="D49" s="30">
        <v>1045813</v>
      </c>
      <c r="E49" s="30">
        <v>301903</v>
      </c>
      <c r="F49" s="30">
        <v>403419</v>
      </c>
      <c r="G49" s="30">
        <v>137485</v>
      </c>
      <c r="H49" s="30">
        <v>2439493</v>
      </c>
      <c r="I49" s="30">
        <v>1052644</v>
      </c>
    </row>
    <row r="50" spans="2:13" x14ac:dyDescent="0.25">
      <c r="B50" s="119" t="s">
        <v>415</v>
      </c>
      <c r="C50" s="30">
        <v>1164</v>
      </c>
      <c r="D50" s="30">
        <v>717</v>
      </c>
      <c r="E50" s="30">
        <v>1117</v>
      </c>
      <c r="F50" s="30">
        <v>1213</v>
      </c>
      <c r="G50" s="30">
        <v>643</v>
      </c>
      <c r="H50" s="30">
        <v>2466</v>
      </c>
      <c r="I50" s="30">
        <v>2359</v>
      </c>
      <c r="J50" s="294"/>
      <c r="K50" s="294"/>
      <c r="L50" s="294"/>
      <c r="M50" s="294"/>
    </row>
    <row r="51" spans="2:13" x14ac:dyDescent="0.25">
      <c r="B51" s="119" t="s">
        <v>416</v>
      </c>
      <c r="C51" s="30">
        <v>0</v>
      </c>
      <c r="D51" s="30">
        <v>0</v>
      </c>
      <c r="E51" s="30">
        <v>378</v>
      </c>
      <c r="F51" s="30">
        <v>6894</v>
      </c>
      <c r="G51" s="30">
        <v>123</v>
      </c>
      <c r="H51" s="30">
        <v>3</v>
      </c>
      <c r="I51" s="30" t="s">
        <v>722</v>
      </c>
    </row>
    <row r="52" spans="2:13" x14ac:dyDescent="0.25">
      <c r="B52" s="119" t="s">
        <v>417</v>
      </c>
      <c r="C52" s="30">
        <v>265</v>
      </c>
      <c r="D52" s="30">
        <v>42</v>
      </c>
      <c r="E52" s="30">
        <v>9.5</v>
      </c>
      <c r="F52" s="30">
        <v>64</v>
      </c>
      <c r="G52" s="30">
        <v>52</v>
      </c>
      <c r="H52" s="30">
        <v>1</v>
      </c>
      <c r="I52" s="30" t="s">
        <v>722</v>
      </c>
    </row>
    <row r="53" spans="2:13" x14ac:dyDescent="0.25">
      <c r="B53" s="119" t="s">
        <v>418</v>
      </c>
      <c r="C53" s="30" t="s">
        <v>37</v>
      </c>
      <c r="D53" s="30">
        <v>9950</v>
      </c>
      <c r="E53" s="30">
        <v>0</v>
      </c>
      <c r="F53" s="30">
        <v>0</v>
      </c>
      <c r="G53" s="30">
        <v>7430</v>
      </c>
      <c r="H53" s="30">
        <v>3062</v>
      </c>
      <c r="I53" s="30" t="s">
        <v>722</v>
      </c>
    </row>
    <row r="54" spans="2:13" x14ac:dyDescent="0.25">
      <c r="B54" s="119" t="s">
        <v>419</v>
      </c>
      <c r="C54" s="30">
        <v>8501</v>
      </c>
      <c r="D54" s="30">
        <v>6869</v>
      </c>
      <c r="E54" s="30">
        <v>1805</v>
      </c>
      <c r="F54" s="30">
        <v>23147</v>
      </c>
      <c r="G54" s="30">
        <v>8490</v>
      </c>
      <c r="H54" s="30">
        <v>17071</v>
      </c>
      <c r="I54" s="30" t="s">
        <v>722</v>
      </c>
    </row>
    <row r="55" spans="2:13" x14ac:dyDescent="0.25">
      <c r="B55" s="119" t="s">
        <v>420</v>
      </c>
      <c r="C55" s="30">
        <v>36</v>
      </c>
      <c r="D55" s="30">
        <v>16</v>
      </c>
      <c r="E55" s="30">
        <v>6</v>
      </c>
      <c r="F55" s="30">
        <v>75</v>
      </c>
      <c r="G55" s="30">
        <v>45</v>
      </c>
      <c r="H55" s="30">
        <v>3</v>
      </c>
      <c r="I55" s="30">
        <v>85</v>
      </c>
    </row>
    <row r="56" spans="2:13" x14ac:dyDescent="0.25">
      <c r="B56" s="119" t="s">
        <v>421</v>
      </c>
      <c r="C56" s="30">
        <v>20</v>
      </c>
      <c r="D56" s="30">
        <v>15</v>
      </c>
      <c r="E56" s="30">
        <v>125</v>
      </c>
      <c r="F56" s="30">
        <v>36</v>
      </c>
      <c r="G56" s="30">
        <v>49</v>
      </c>
      <c r="H56" s="30">
        <v>11</v>
      </c>
      <c r="I56" s="30">
        <v>168</v>
      </c>
    </row>
    <row r="57" spans="2:13" x14ac:dyDescent="0.25">
      <c r="B57" s="119" t="s">
        <v>422</v>
      </c>
      <c r="C57" s="30">
        <v>1197</v>
      </c>
      <c r="D57" s="30">
        <v>1173</v>
      </c>
      <c r="E57" s="30">
        <v>1445</v>
      </c>
      <c r="F57" s="30">
        <v>4103</v>
      </c>
      <c r="G57" s="30">
        <v>3012</v>
      </c>
      <c r="H57" s="30">
        <v>1661</v>
      </c>
      <c r="I57" s="30">
        <v>2359</v>
      </c>
    </row>
    <row r="58" spans="2:13" x14ac:dyDescent="0.25">
      <c r="B58" s="119" t="s">
        <v>423</v>
      </c>
      <c r="C58" s="30">
        <v>70473</v>
      </c>
      <c r="D58" s="30">
        <v>86418</v>
      </c>
      <c r="E58" s="30">
        <v>77529</v>
      </c>
      <c r="F58" s="30">
        <v>268841</v>
      </c>
      <c r="G58" s="30">
        <v>372042</v>
      </c>
      <c r="H58" s="30">
        <v>217316</v>
      </c>
      <c r="I58" s="30" t="s">
        <v>722</v>
      </c>
    </row>
    <row r="59" spans="2:13" x14ac:dyDescent="0.25">
      <c r="B59" s="119" t="s">
        <v>424</v>
      </c>
      <c r="C59" s="30">
        <v>26</v>
      </c>
      <c r="D59" s="30">
        <v>2054</v>
      </c>
      <c r="E59" s="30">
        <v>69</v>
      </c>
      <c r="F59" s="30">
        <v>1624</v>
      </c>
      <c r="G59" s="30">
        <v>786</v>
      </c>
      <c r="H59" s="30">
        <v>13624</v>
      </c>
      <c r="I59" s="30" t="s">
        <v>722</v>
      </c>
    </row>
    <row r="60" spans="2:13" x14ac:dyDescent="0.25">
      <c r="B60" s="119" t="s">
        <v>425</v>
      </c>
      <c r="C60" s="30">
        <v>2503</v>
      </c>
      <c r="D60" s="30">
        <v>277</v>
      </c>
      <c r="E60" s="30">
        <v>89515</v>
      </c>
      <c r="F60" s="30">
        <v>2603</v>
      </c>
      <c r="G60" s="30">
        <v>10275</v>
      </c>
      <c r="H60" s="30">
        <v>6908</v>
      </c>
      <c r="I60" s="30" t="s">
        <v>722</v>
      </c>
    </row>
    <row r="61" spans="2:13" x14ac:dyDescent="0.25">
      <c r="B61" s="119" t="s">
        <v>426</v>
      </c>
      <c r="C61" s="30">
        <v>3047</v>
      </c>
      <c r="D61" s="30">
        <v>6536</v>
      </c>
      <c r="E61" s="30">
        <v>502687</v>
      </c>
      <c r="F61" s="30">
        <v>8387</v>
      </c>
      <c r="G61" s="30">
        <v>26697</v>
      </c>
      <c r="H61" s="30">
        <v>4595</v>
      </c>
      <c r="I61" s="30" t="s">
        <v>722</v>
      </c>
    </row>
    <row r="62" spans="2:13" ht="25.5" x14ac:dyDescent="0.25">
      <c r="B62" s="356" t="s">
        <v>427</v>
      </c>
      <c r="C62" s="30">
        <v>284</v>
      </c>
      <c r="D62" s="30">
        <v>130</v>
      </c>
      <c r="E62" s="30">
        <v>311</v>
      </c>
      <c r="F62" s="30">
        <v>2155</v>
      </c>
      <c r="G62" s="30">
        <v>1726</v>
      </c>
      <c r="H62" s="30">
        <v>413</v>
      </c>
      <c r="I62" s="30" t="s">
        <v>722</v>
      </c>
    </row>
    <row r="63" spans="2:13" x14ac:dyDescent="0.25">
      <c r="B63" s="119" t="s">
        <v>428</v>
      </c>
      <c r="C63" s="30">
        <v>61998</v>
      </c>
      <c r="D63" s="30">
        <v>586667</v>
      </c>
      <c r="E63" s="30">
        <v>1130882</v>
      </c>
      <c r="F63" s="30">
        <v>9930857</v>
      </c>
      <c r="G63" s="30">
        <v>1951681</v>
      </c>
      <c r="H63" s="30">
        <v>820345</v>
      </c>
      <c r="I63" s="30" t="s">
        <v>722</v>
      </c>
    </row>
    <row r="64" spans="2:13" x14ac:dyDescent="0.25">
      <c r="B64" s="119" t="s">
        <v>429</v>
      </c>
      <c r="C64" s="30">
        <v>29</v>
      </c>
      <c r="D64" s="30">
        <v>64</v>
      </c>
      <c r="E64" s="30">
        <v>43</v>
      </c>
      <c r="F64" s="30">
        <v>37</v>
      </c>
      <c r="G64" s="30">
        <v>1918</v>
      </c>
      <c r="H64" s="30">
        <v>37</v>
      </c>
      <c r="I64" s="30" t="s">
        <v>722</v>
      </c>
    </row>
    <row r="65" spans="2:9" x14ac:dyDescent="0.25">
      <c r="B65" s="119" t="s">
        <v>430</v>
      </c>
      <c r="C65" s="30">
        <v>16</v>
      </c>
      <c r="D65" s="30">
        <v>22</v>
      </c>
      <c r="E65" s="30">
        <v>9</v>
      </c>
      <c r="F65" s="30">
        <v>7</v>
      </c>
      <c r="G65" s="30">
        <v>3</v>
      </c>
      <c r="H65" s="30">
        <v>12</v>
      </c>
      <c r="I65" s="30" t="s">
        <v>722</v>
      </c>
    </row>
    <row r="66" spans="2:9" x14ac:dyDescent="0.25">
      <c r="B66" s="119" t="s">
        <v>431</v>
      </c>
      <c r="C66" s="30">
        <v>30</v>
      </c>
      <c r="D66" s="30">
        <v>0</v>
      </c>
      <c r="E66" s="30">
        <v>24157</v>
      </c>
      <c r="F66" s="30">
        <v>304</v>
      </c>
      <c r="G66" s="30">
        <v>1023</v>
      </c>
      <c r="H66" s="30">
        <v>340334</v>
      </c>
      <c r="I66" s="30" t="s">
        <v>722</v>
      </c>
    </row>
    <row r="67" spans="2:9" x14ac:dyDescent="0.25">
      <c r="B67" s="119" t="s">
        <v>432</v>
      </c>
      <c r="C67" s="30">
        <v>53255</v>
      </c>
      <c r="D67" s="30">
        <v>523783</v>
      </c>
      <c r="E67" s="30">
        <v>1373815</v>
      </c>
      <c r="F67" s="30">
        <v>3703393</v>
      </c>
      <c r="G67" s="30" t="s">
        <v>411</v>
      </c>
      <c r="H67" s="30">
        <v>8117519</v>
      </c>
      <c r="I67" s="30" t="s">
        <v>722</v>
      </c>
    </row>
    <row r="68" spans="2:9" x14ac:dyDescent="0.25">
      <c r="B68" s="109" t="s">
        <v>413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E64A0E-043B-4321-A3FD-5F43879BF9C5}">
  <dimension ref="B2:P66"/>
  <sheetViews>
    <sheetView topLeftCell="A53" workbookViewId="0">
      <selection activeCell="E31" sqref="E31"/>
    </sheetView>
  </sheetViews>
  <sheetFormatPr baseColWidth="10" defaultColWidth="10.85546875" defaultRowHeight="15" x14ac:dyDescent="0.25"/>
  <cols>
    <col min="1" max="1" width="4.28515625" style="1" customWidth="1"/>
    <col min="2" max="2" width="34" style="1" customWidth="1"/>
    <col min="3" max="5" width="10.85546875" style="1" customWidth="1"/>
    <col min="6" max="16384" width="10.85546875" style="1"/>
  </cols>
  <sheetData>
    <row r="2" spans="2:16" x14ac:dyDescent="0.25">
      <c r="B2" s="9" t="s">
        <v>816</v>
      </c>
    </row>
    <row r="4" spans="2:16" x14ac:dyDescent="0.25">
      <c r="B4" s="76"/>
      <c r="C4" s="196">
        <v>2016</v>
      </c>
      <c r="D4" s="196">
        <v>2017</v>
      </c>
      <c r="E4" s="196">
        <v>2018</v>
      </c>
      <c r="F4" s="196">
        <v>2019</v>
      </c>
      <c r="G4" s="196">
        <v>2020</v>
      </c>
      <c r="H4" s="196">
        <v>2021</v>
      </c>
      <c r="I4" s="196">
        <v>2022</v>
      </c>
      <c r="J4" s="196">
        <v>2023</v>
      </c>
    </row>
    <row r="5" spans="2:16" x14ac:dyDescent="0.25">
      <c r="B5" s="32" t="s">
        <v>433</v>
      </c>
      <c r="C5" s="33">
        <v>16</v>
      </c>
      <c r="D5" s="33">
        <v>8</v>
      </c>
      <c r="E5" s="33">
        <v>4</v>
      </c>
      <c r="F5" s="33">
        <v>7</v>
      </c>
      <c r="G5" s="33">
        <v>0</v>
      </c>
      <c r="H5" s="33">
        <v>19</v>
      </c>
      <c r="I5" s="98" t="s">
        <v>740</v>
      </c>
      <c r="J5" s="98" t="s">
        <v>740</v>
      </c>
      <c r="L5" s="339"/>
      <c r="M5" s="341"/>
    </row>
    <row r="6" spans="2:16" x14ac:dyDescent="0.25">
      <c r="B6" s="32" t="s">
        <v>434</v>
      </c>
      <c r="C6" s="33">
        <v>36</v>
      </c>
      <c r="D6" s="33">
        <v>21</v>
      </c>
      <c r="E6" s="33">
        <v>35</v>
      </c>
      <c r="F6" s="33">
        <v>15</v>
      </c>
      <c r="G6" s="33">
        <v>39</v>
      </c>
      <c r="H6" s="33">
        <v>53</v>
      </c>
      <c r="I6" s="98" t="s">
        <v>784</v>
      </c>
      <c r="J6" s="315">
        <v>4</v>
      </c>
      <c r="L6" s="339"/>
      <c r="M6" s="342"/>
    </row>
    <row r="7" spans="2:16" x14ac:dyDescent="0.25">
      <c r="B7" s="32" t="s">
        <v>435</v>
      </c>
      <c r="C7" s="33">
        <v>0</v>
      </c>
      <c r="D7" s="33">
        <v>0</v>
      </c>
      <c r="E7" s="33">
        <v>0</v>
      </c>
      <c r="F7" s="33">
        <v>4</v>
      </c>
      <c r="G7" s="33">
        <v>0</v>
      </c>
      <c r="H7" s="33">
        <v>0</v>
      </c>
      <c r="I7" s="33">
        <v>0</v>
      </c>
      <c r="J7" s="98" t="s">
        <v>740</v>
      </c>
      <c r="L7" s="339"/>
      <c r="M7" s="342"/>
    </row>
    <row r="8" spans="2:16" x14ac:dyDescent="0.25">
      <c r="B8" s="32" t="s">
        <v>436</v>
      </c>
      <c r="C8" s="33">
        <v>5286430</v>
      </c>
      <c r="D8" s="33">
        <v>14543247</v>
      </c>
      <c r="E8" s="33">
        <v>35132759</v>
      </c>
      <c r="F8" s="33">
        <v>39707</v>
      </c>
      <c r="G8" s="33">
        <v>5981709</v>
      </c>
      <c r="H8" s="33" t="s">
        <v>454</v>
      </c>
      <c r="I8" s="33">
        <v>10393840.09</v>
      </c>
      <c r="J8" s="33">
        <v>165405</v>
      </c>
      <c r="L8" s="340"/>
      <c r="M8" s="343"/>
    </row>
    <row r="9" spans="2:16" x14ac:dyDescent="0.25">
      <c r="B9" s="32" t="s">
        <v>437</v>
      </c>
      <c r="C9" s="33">
        <v>0</v>
      </c>
      <c r="D9" s="33">
        <v>0</v>
      </c>
      <c r="E9" s="33">
        <v>0</v>
      </c>
      <c r="F9" s="33">
        <v>0</v>
      </c>
      <c r="G9" s="33">
        <v>0</v>
      </c>
      <c r="H9" s="33">
        <v>567.78139999999996</v>
      </c>
      <c r="I9" s="33">
        <v>0</v>
      </c>
      <c r="J9" s="33">
        <v>0</v>
      </c>
      <c r="L9" s="339"/>
      <c r="M9" s="342"/>
    </row>
    <row r="10" spans="2:16" x14ac:dyDescent="0.25">
      <c r="B10" s="25" t="s">
        <v>438</v>
      </c>
      <c r="C10" s="29"/>
      <c r="D10" s="29"/>
      <c r="E10" s="29"/>
      <c r="F10" s="29"/>
      <c r="G10" s="29"/>
      <c r="H10" s="29"/>
      <c r="I10" s="89"/>
      <c r="J10" s="89"/>
      <c r="L10" s="339"/>
      <c r="M10" s="342"/>
    </row>
    <row r="11" spans="2:16" x14ac:dyDescent="0.25">
      <c r="B11" s="32" t="s">
        <v>439</v>
      </c>
      <c r="C11" s="33">
        <v>71</v>
      </c>
      <c r="D11" s="33">
        <v>6</v>
      </c>
      <c r="E11" s="33">
        <v>41</v>
      </c>
      <c r="F11" s="33">
        <v>111</v>
      </c>
      <c r="G11" s="33">
        <v>6</v>
      </c>
      <c r="H11" s="33">
        <v>3</v>
      </c>
      <c r="I11" s="98" t="s">
        <v>782</v>
      </c>
      <c r="J11" s="315">
        <v>11</v>
      </c>
      <c r="L11" s="346"/>
      <c r="M11" s="347"/>
    </row>
    <row r="12" spans="2:16" x14ac:dyDescent="0.25">
      <c r="B12" s="32" t="s">
        <v>440</v>
      </c>
      <c r="C12" s="33">
        <v>95</v>
      </c>
      <c r="D12" s="33">
        <v>8</v>
      </c>
      <c r="E12" s="33">
        <v>28</v>
      </c>
      <c r="F12" s="33">
        <v>28</v>
      </c>
      <c r="G12" s="33">
        <v>21</v>
      </c>
      <c r="H12" s="33">
        <v>19</v>
      </c>
      <c r="I12" s="98">
        <v>30</v>
      </c>
      <c r="J12" s="315">
        <v>9</v>
      </c>
      <c r="L12" s="339"/>
      <c r="M12" s="342"/>
    </row>
    <row r="13" spans="2:16" x14ac:dyDescent="0.25">
      <c r="B13" s="32" t="s">
        <v>441</v>
      </c>
      <c r="C13" s="33">
        <v>31</v>
      </c>
      <c r="D13" s="33">
        <v>3</v>
      </c>
      <c r="E13" s="33">
        <v>1</v>
      </c>
      <c r="F13" s="33">
        <v>9</v>
      </c>
      <c r="G13" s="33">
        <v>6</v>
      </c>
      <c r="H13" s="33">
        <v>0</v>
      </c>
      <c r="I13" s="33">
        <v>0</v>
      </c>
      <c r="J13" s="315">
        <v>2</v>
      </c>
      <c r="L13" s="339"/>
      <c r="M13" s="342"/>
    </row>
    <row r="14" spans="2:16" x14ac:dyDescent="0.25">
      <c r="B14" s="32" t="s">
        <v>442</v>
      </c>
      <c r="C14" s="33">
        <v>71</v>
      </c>
      <c r="D14" s="33">
        <v>1</v>
      </c>
      <c r="E14" s="33">
        <v>1</v>
      </c>
      <c r="F14" s="33">
        <v>0</v>
      </c>
      <c r="G14" s="33">
        <v>0</v>
      </c>
      <c r="H14" s="33">
        <v>0</v>
      </c>
      <c r="I14" s="33">
        <v>0</v>
      </c>
      <c r="J14" s="98" t="s">
        <v>740</v>
      </c>
      <c r="L14" s="339"/>
      <c r="M14" s="342"/>
    </row>
    <row r="15" spans="2:16" x14ac:dyDescent="0.25">
      <c r="B15" s="25" t="s">
        <v>443</v>
      </c>
      <c r="C15" s="29"/>
      <c r="D15" s="29"/>
      <c r="E15" s="29"/>
      <c r="F15" s="29"/>
      <c r="G15" s="29"/>
      <c r="H15" s="29"/>
      <c r="I15" s="89"/>
      <c r="J15" s="89"/>
      <c r="L15" s="357"/>
      <c r="M15" s="342"/>
    </row>
    <row r="16" spans="2:16" x14ac:dyDescent="0.25">
      <c r="B16" s="32" t="s">
        <v>896</v>
      </c>
      <c r="C16" s="33">
        <v>109</v>
      </c>
      <c r="D16" s="33">
        <v>53</v>
      </c>
      <c r="E16" s="33">
        <v>124</v>
      </c>
      <c r="F16" s="33">
        <v>64</v>
      </c>
      <c r="G16" s="33">
        <v>70</v>
      </c>
      <c r="H16" s="33">
        <v>157</v>
      </c>
      <c r="I16" s="98">
        <v>106</v>
      </c>
      <c r="J16" s="315">
        <v>33</v>
      </c>
      <c r="K16" s="294"/>
      <c r="L16" s="294"/>
      <c r="M16" s="294"/>
      <c r="N16" s="294"/>
      <c r="O16" s="294"/>
      <c r="P16" s="294"/>
    </row>
    <row r="17" spans="2:13" x14ac:dyDescent="0.25">
      <c r="B17" s="32" t="s">
        <v>783</v>
      </c>
      <c r="C17" s="33">
        <v>0</v>
      </c>
      <c r="D17" s="98" t="s">
        <v>740</v>
      </c>
      <c r="E17" s="33">
        <v>3</v>
      </c>
      <c r="F17" s="33">
        <v>10</v>
      </c>
      <c r="G17" s="33">
        <v>4</v>
      </c>
      <c r="H17" s="33">
        <v>28</v>
      </c>
      <c r="I17" s="33">
        <v>5</v>
      </c>
      <c r="J17" s="33">
        <v>0</v>
      </c>
      <c r="M17" s="342"/>
    </row>
    <row r="18" spans="2:13" x14ac:dyDescent="0.25">
      <c r="B18" s="32" t="s">
        <v>394</v>
      </c>
      <c r="C18" s="33">
        <v>16</v>
      </c>
      <c r="D18" s="33">
        <v>14</v>
      </c>
      <c r="E18" s="33">
        <v>6</v>
      </c>
      <c r="F18" s="33">
        <v>2</v>
      </c>
      <c r="G18" s="33">
        <v>5</v>
      </c>
      <c r="H18" s="33">
        <v>13</v>
      </c>
      <c r="I18" s="33">
        <v>6</v>
      </c>
      <c r="J18" s="33">
        <v>11</v>
      </c>
      <c r="L18" s="339"/>
      <c r="M18" s="342"/>
    </row>
    <row r="19" spans="2:13" x14ac:dyDescent="0.25">
      <c r="B19" s="32" t="s">
        <v>444</v>
      </c>
      <c r="C19" s="33">
        <v>3</v>
      </c>
      <c r="D19" s="33">
        <v>3</v>
      </c>
      <c r="E19" s="33">
        <v>0</v>
      </c>
      <c r="F19" s="33">
        <v>5</v>
      </c>
      <c r="G19" s="33">
        <v>2</v>
      </c>
      <c r="H19" s="33">
        <v>1</v>
      </c>
      <c r="I19" s="98">
        <v>2</v>
      </c>
      <c r="J19" s="98" t="s">
        <v>740</v>
      </c>
      <c r="L19" s="339"/>
      <c r="M19" s="342"/>
    </row>
    <row r="20" spans="2:13" x14ac:dyDescent="0.25">
      <c r="B20" s="32" t="s">
        <v>445</v>
      </c>
      <c r="C20" s="33">
        <v>0</v>
      </c>
      <c r="D20" s="98" t="s">
        <v>740</v>
      </c>
      <c r="E20" s="33">
        <v>1</v>
      </c>
      <c r="F20" s="33">
        <v>0</v>
      </c>
      <c r="G20" s="98" t="s">
        <v>740</v>
      </c>
      <c r="H20" s="33">
        <v>2</v>
      </c>
      <c r="I20" s="33">
        <v>0</v>
      </c>
      <c r="J20" s="98" t="s">
        <v>740</v>
      </c>
      <c r="L20" s="339"/>
      <c r="M20" s="342"/>
    </row>
    <row r="21" spans="2:13" x14ac:dyDescent="0.25">
      <c r="B21" s="32" t="s">
        <v>395</v>
      </c>
      <c r="C21" s="33">
        <v>13</v>
      </c>
      <c r="D21" s="33">
        <v>13</v>
      </c>
      <c r="E21" s="33">
        <v>9</v>
      </c>
      <c r="F21" s="33">
        <v>9</v>
      </c>
      <c r="G21" s="33">
        <v>2</v>
      </c>
      <c r="H21" s="33">
        <v>1</v>
      </c>
      <c r="I21" s="98">
        <v>22</v>
      </c>
      <c r="J21" s="315">
        <v>1</v>
      </c>
      <c r="L21" s="339"/>
      <c r="M21" s="342"/>
    </row>
    <row r="22" spans="2:13" x14ac:dyDescent="0.25">
      <c r="B22" s="25" t="s">
        <v>71</v>
      </c>
      <c r="C22" s="29"/>
      <c r="D22" s="29"/>
      <c r="E22" s="29"/>
      <c r="F22" s="29"/>
      <c r="G22" s="29"/>
      <c r="H22" s="29"/>
      <c r="I22" s="89"/>
      <c r="J22" s="89"/>
      <c r="L22" s="339"/>
      <c r="M22" s="342"/>
    </row>
    <row r="23" spans="2:13" x14ac:dyDescent="0.25">
      <c r="B23" s="32" t="s">
        <v>446</v>
      </c>
      <c r="C23" s="33">
        <v>0</v>
      </c>
      <c r="D23" s="33">
        <v>0</v>
      </c>
      <c r="E23" s="33">
        <v>19</v>
      </c>
      <c r="F23" s="33">
        <v>17</v>
      </c>
      <c r="G23" s="33">
        <v>1</v>
      </c>
      <c r="H23" s="33">
        <v>31</v>
      </c>
      <c r="I23" s="98">
        <v>2</v>
      </c>
      <c r="J23" s="315">
        <v>2</v>
      </c>
      <c r="L23" s="346"/>
      <c r="M23" s="347"/>
    </row>
    <row r="24" spans="2:13" x14ac:dyDescent="0.25">
      <c r="B24" s="32" t="s">
        <v>447</v>
      </c>
      <c r="C24" s="33">
        <v>0</v>
      </c>
      <c r="D24" s="33">
        <v>0</v>
      </c>
      <c r="E24" s="33">
        <v>0</v>
      </c>
      <c r="F24" s="33">
        <v>0</v>
      </c>
      <c r="G24" s="33">
        <v>0</v>
      </c>
      <c r="H24" s="33">
        <v>25</v>
      </c>
      <c r="I24" s="98">
        <v>2</v>
      </c>
      <c r="J24" s="315">
        <v>11</v>
      </c>
      <c r="L24" s="348"/>
      <c r="M24" s="342"/>
    </row>
    <row r="25" spans="2:13" x14ac:dyDescent="0.25">
      <c r="B25" s="32" t="s">
        <v>448</v>
      </c>
      <c r="C25" s="33">
        <v>0</v>
      </c>
      <c r="D25" s="33">
        <v>0</v>
      </c>
      <c r="E25" s="33">
        <v>0</v>
      </c>
      <c r="F25" s="33">
        <v>0</v>
      </c>
      <c r="G25" s="33">
        <v>0</v>
      </c>
      <c r="H25" s="33">
        <v>1</v>
      </c>
      <c r="I25" s="33">
        <v>0</v>
      </c>
      <c r="J25" s="33">
        <v>0</v>
      </c>
      <c r="L25" s="339"/>
      <c r="M25" s="342"/>
    </row>
    <row r="26" spans="2:13" x14ac:dyDescent="0.25">
      <c r="B26" s="32" t="s">
        <v>449</v>
      </c>
      <c r="C26" s="33">
        <v>0</v>
      </c>
      <c r="D26" s="33">
        <v>0</v>
      </c>
      <c r="E26" s="33">
        <v>7</v>
      </c>
      <c r="F26" s="33">
        <v>0</v>
      </c>
      <c r="G26" s="33">
        <v>0</v>
      </c>
      <c r="H26" s="33">
        <v>0</v>
      </c>
      <c r="I26" s="33">
        <v>0</v>
      </c>
      <c r="J26" s="33">
        <v>0</v>
      </c>
      <c r="L26" s="339"/>
      <c r="M26" s="342"/>
    </row>
    <row r="27" spans="2:13" x14ac:dyDescent="0.25">
      <c r="B27" s="32" t="s">
        <v>450</v>
      </c>
      <c r="C27" s="33">
        <v>0</v>
      </c>
      <c r="D27" s="33">
        <v>0</v>
      </c>
      <c r="E27" s="33">
        <v>50</v>
      </c>
      <c r="F27" s="33">
        <v>0</v>
      </c>
      <c r="G27" s="33">
        <v>0</v>
      </c>
      <c r="H27" s="33">
        <v>0</v>
      </c>
      <c r="I27" s="33">
        <v>0</v>
      </c>
      <c r="J27" s="33">
        <v>0</v>
      </c>
      <c r="L27" s="349"/>
      <c r="M27" s="342"/>
    </row>
    <row r="28" spans="2:13" x14ac:dyDescent="0.25">
      <c r="B28" s="32" t="s">
        <v>451</v>
      </c>
      <c r="C28" s="33">
        <v>0</v>
      </c>
      <c r="D28" s="33">
        <v>0</v>
      </c>
      <c r="E28" s="33">
        <v>26</v>
      </c>
      <c r="F28" s="33">
        <v>324</v>
      </c>
      <c r="G28" s="33">
        <v>0</v>
      </c>
      <c r="H28" s="33">
        <v>0</v>
      </c>
      <c r="I28" s="33">
        <v>0</v>
      </c>
      <c r="J28" s="33">
        <v>0</v>
      </c>
      <c r="L28" s="340"/>
      <c r="M28" s="342"/>
    </row>
    <row r="29" spans="2:13" x14ac:dyDescent="0.25">
      <c r="B29" s="32" t="s">
        <v>452</v>
      </c>
      <c r="C29" s="33">
        <v>0</v>
      </c>
      <c r="D29" s="33">
        <v>0</v>
      </c>
      <c r="E29" s="33">
        <v>0</v>
      </c>
      <c r="F29" s="33">
        <v>20589687</v>
      </c>
      <c r="G29" s="33">
        <v>0</v>
      </c>
      <c r="H29" s="33">
        <v>0</v>
      </c>
      <c r="I29" s="33">
        <v>0</v>
      </c>
      <c r="J29" s="315">
        <v>1</v>
      </c>
      <c r="L29" s="348"/>
      <c r="M29" s="350"/>
    </row>
    <row r="30" spans="2:13" x14ac:dyDescent="0.25">
      <c r="B30" s="32" t="s">
        <v>785</v>
      </c>
      <c r="C30" s="33">
        <v>0</v>
      </c>
      <c r="D30" s="33">
        <v>0</v>
      </c>
      <c r="E30" s="33">
        <v>0</v>
      </c>
      <c r="F30" s="33">
        <v>65</v>
      </c>
      <c r="G30" s="33">
        <v>33</v>
      </c>
      <c r="H30" s="33">
        <v>72</v>
      </c>
      <c r="I30" s="98">
        <v>14</v>
      </c>
      <c r="J30" s="315">
        <v>6</v>
      </c>
      <c r="L30" s="339"/>
      <c r="M30" s="342"/>
    </row>
    <row r="31" spans="2:13" x14ac:dyDescent="0.25">
      <c r="B31" s="344"/>
      <c r="C31" s="345"/>
      <c r="D31" s="345"/>
      <c r="E31" s="345"/>
      <c r="F31" s="345"/>
      <c r="G31" s="345"/>
      <c r="H31" s="345"/>
      <c r="I31" s="345"/>
      <c r="J31" s="345"/>
      <c r="L31" s="339"/>
      <c r="M31" s="342"/>
    </row>
    <row r="32" spans="2:13" x14ac:dyDescent="0.25">
      <c r="B32" s="109" t="s">
        <v>787</v>
      </c>
      <c r="L32" s="348"/>
      <c r="M32" s="342"/>
    </row>
    <row r="33" spans="2:13" x14ac:dyDescent="0.25">
      <c r="B33" s="2" t="s">
        <v>453</v>
      </c>
      <c r="L33" s="348"/>
      <c r="M33" s="342"/>
    </row>
    <row r="34" spans="2:13" x14ac:dyDescent="0.25">
      <c r="L34" s="348"/>
      <c r="M34" s="342"/>
    </row>
    <row r="35" spans="2:13" x14ac:dyDescent="0.25">
      <c r="B35" s="9" t="s">
        <v>817</v>
      </c>
      <c r="L35" s="348"/>
      <c r="M35" s="342"/>
    </row>
    <row r="36" spans="2:13" x14ac:dyDescent="0.25">
      <c r="L36" s="348"/>
      <c r="M36" s="342"/>
    </row>
    <row r="37" spans="2:13" x14ac:dyDescent="0.25">
      <c r="B37" s="96"/>
      <c r="C37" s="197">
        <v>2017</v>
      </c>
      <c r="D37" s="197">
        <v>2018</v>
      </c>
      <c r="E37" s="197">
        <v>2019</v>
      </c>
      <c r="F37" s="197">
        <v>2020</v>
      </c>
      <c r="G37" s="197">
        <v>2021</v>
      </c>
      <c r="H37" s="197">
        <v>2022</v>
      </c>
      <c r="I37" s="197">
        <v>2023</v>
      </c>
      <c r="L37" s="348"/>
      <c r="M37" s="342"/>
    </row>
    <row r="38" spans="2:13" x14ac:dyDescent="0.25">
      <c r="B38" s="32" t="s">
        <v>455</v>
      </c>
      <c r="C38" s="120">
        <v>16029549.949999999</v>
      </c>
      <c r="D38" s="120">
        <v>20379118.460000001</v>
      </c>
      <c r="E38" s="120">
        <v>17746568.100000001</v>
      </c>
      <c r="F38" s="120">
        <v>20193935.07</v>
      </c>
      <c r="G38" s="120">
        <v>23419328.420000002</v>
      </c>
      <c r="H38" s="120">
        <v>22259354.02</v>
      </c>
      <c r="I38" s="120">
        <v>14949669.560000001</v>
      </c>
      <c r="L38" s="348"/>
      <c r="M38" s="342"/>
    </row>
    <row r="39" spans="2:13" x14ac:dyDescent="0.25">
      <c r="B39" s="109" t="s">
        <v>726</v>
      </c>
      <c r="L39" s="348"/>
      <c r="M39" s="342"/>
    </row>
    <row r="40" spans="2:13" x14ac:dyDescent="0.25">
      <c r="B40" s="404"/>
      <c r="C40" s="404"/>
      <c r="D40" s="404"/>
      <c r="E40" s="404"/>
      <c r="F40" s="404"/>
      <c r="G40" s="404"/>
      <c r="L40" s="348"/>
      <c r="M40" s="342"/>
    </row>
    <row r="41" spans="2:13" x14ac:dyDescent="0.25">
      <c r="B41" s="9" t="s">
        <v>818</v>
      </c>
    </row>
    <row r="42" spans="2:13" x14ac:dyDescent="0.25">
      <c r="B42" s="73"/>
      <c r="C42" s="73"/>
      <c r="D42" s="73"/>
      <c r="E42" s="73"/>
      <c r="F42" s="73"/>
      <c r="G42" s="73"/>
    </row>
    <row r="43" spans="2:13" x14ac:dyDescent="0.25">
      <c r="B43" s="123"/>
      <c r="C43" s="197">
        <v>2017</v>
      </c>
      <c r="D43" s="197">
        <v>2018</v>
      </c>
      <c r="E43" s="197">
        <v>2019</v>
      </c>
      <c r="F43" s="197">
        <v>2020</v>
      </c>
      <c r="G43" s="197">
        <v>2021</v>
      </c>
      <c r="H43" s="197">
        <v>2022</v>
      </c>
      <c r="I43" s="197">
        <v>2023</v>
      </c>
    </row>
    <row r="44" spans="2:13" x14ac:dyDescent="0.25">
      <c r="B44" s="32" t="s">
        <v>456</v>
      </c>
      <c r="C44" s="120">
        <v>1</v>
      </c>
      <c r="D44" s="120">
        <v>1</v>
      </c>
      <c r="E44" s="120">
        <v>0</v>
      </c>
      <c r="F44" s="120">
        <v>0</v>
      </c>
      <c r="G44" s="120">
        <v>3</v>
      </c>
      <c r="H44" s="120">
        <v>8</v>
      </c>
      <c r="I44" s="120">
        <v>6</v>
      </c>
    </row>
    <row r="45" spans="2:13" x14ac:dyDescent="0.25">
      <c r="B45" s="32" t="s">
        <v>395</v>
      </c>
      <c r="C45" s="120">
        <v>120</v>
      </c>
      <c r="D45" s="120">
        <v>301</v>
      </c>
      <c r="E45" s="120">
        <v>70</v>
      </c>
      <c r="F45" s="120">
        <v>77</v>
      </c>
      <c r="G45" s="120">
        <v>90</v>
      </c>
      <c r="H45" s="120">
        <v>93</v>
      </c>
      <c r="I45" s="120">
        <v>49</v>
      </c>
    </row>
    <row r="46" spans="2:13" x14ac:dyDescent="0.25">
      <c r="B46" s="32" t="s">
        <v>398</v>
      </c>
      <c r="C46" s="120">
        <v>114</v>
      </c>
      <c r="D46" s="120">
        <v>67</v>
      </c>
      <c r="E46" s="120">
        <v>17</v>
      </c>
      <c r="F46" s="120">
        <v>16</v>
      </c>
      <c r="G46" s="120">
        <v>45</v>
      </c>
      <c r="H46" s="120">
        <v>46</v>
      </c>
      <c r="I46" s="120">
        <v>132</v>
      </c>
    </row>
    <row r="47" spans="2:13" x14ac:dyDescent="0.25">
      <c r="B47" s="32" t="s">
        <v>457</v>
      </c>
      <c r="C47" s="120">
        <v>70</v>
      </c>
      <c r="D47" s="120">
        <v>66</v>
      </c>
      <c r="E47" s="120">
        <v>46</v>
      </c>
      <c r="F47" s="120">
        <v>33</v>
      </c>
      <c r="G47" s="120">
        <v>106</v>
      </c>
      <c r="H47" s="120">
        <v>73</v>
      </c>
      <c r="I47" s="120">
        <v>40</v>
      </c>
    </row>
    <row r="48" spans="2:13" x14ac:dyDescent="0.25">
      <c r="B48" s="32" t="s">
        <v>458</v>
      </c>
      <c r="C48" s="120">
        <v>653</v>
      </c>
      <c r="D48" s="120">
        <v>551</v>
      </c>
      <c r="E48" s="120">
        <v>482</v>
      </c>
      <c r="F48" s="120">
        <v>424</v>
      </c>
      <c r="G48" s="120">
        <v>571</v>
      </c>
      <c r="H48" s="120">
        <v>540</v>
      </c>
      <c r="I48" s="120">
        <v>481</v>
      </c>
    </row>
    <row r="49" spans="2:9" x14ac:dyDescent="0.25">
      <c r="B49" s="32" t="s">
        <v>459</v>
      </c>
      <c r="C49" s="120">
        <v>699</v>
      </c>
      <c r="D49" s="120">
        <v>726</v>
      </c>
      <c r="E49" s="120">
        <v>641</v>
      </c>
      <c r="F49" s="120">
        <v>467</v>
      </c>
      <c r="G49" s="120">
        <v>580</v>
      </c>
      <c r="H49" s="120">
        <v>648</v>
      </c>
      <c r="I49" s="120">
        <v>491</v>
      </c>
    </row>
    <row r="50" spans="2:9" x14ac:dyDescent="0.25">
      <c r="B50" s="32" t="s">
        <v>71</v>
      </c>
      <c r="C50" s="120">
        <v>11</v>
      </c>
      <c r="D50" s="120">
        <v>1</v>
      </c>
      <c r="E50" s="120">
        <v>1</v>
      </c>
      <c r="F50" s="120">
        <v>2</v>
      </c>
      <c r="G50" s="120">
        <v>0</v>
      </c>
      <c r="H50" s="120">
        <v>1</v>
      </c>
      <c r="I50" s="120">
        <v>1</v>
      </c>
    </row>
    <row r="51" spans="2:9" x14ac:dyDescent="0.25">
      <c r="B51" s="109" t="s">
        <v>726</v>
      </c>
      <c r="H51" s="121"/>
    </row>
    <row r="52" spans="2:9" ht="30" customHeight="1" x14ac:dyDescent="0.25">
      <c r="B52" s="405" t="s">
        <v>460</v>
      </c>
      <c r="C52" s="391"/>
      <c r="D52" s="391"/>
      <c r="E52" s="391"/>
      <c r="F52" s="391"/>
      <c r="G52" s="391"/>
    </row>
    <row r="54" spans="2:9" ht="14.45" customHeight="1" x14ac:dyDescent="0.25">
      <c r="B54" s="9" t="s">
        <v>819</v>
      </c>
      <c r="C54" s="122"/>
      <c r="D54" s="122"/>
      <c r="E54" s="122"/>
      <c r="F54" s="122"/>
      <c r="G54" s="122"/>
      <c r="H54" s="122"/>
    </row>
    <row r="56" spans="2:9" x14ac:dyDescent="0.25">
      <c r="B56" s="123"/>
      <c r="C56" s="197">
        <v>2017</v>
      </c>
      <c r="D56" s="197">
        <v>2018</v>
      </c>
      <c r="E56" s="197">
        <v>2019</v>
      </c>
      <c r="F56" s="197">
        <v>2020</v>
      </c>
      <c r="G56" s="197">
        <v>2021</v>
      </c>
      <c r="H56" s="197">
        <v>2022</v>
      </c>
      <c r="I56" s="197">
        <v>2023</v>
      </c>
    </row>
    <row r="57" spans="2:9" x14ac:dyDescent="0.25">
      <c r="B57" s="32" t="s">
        <v>456</v>
      </c>
      <c r="C57" s="120">
        <v>0</v>
      </c>
      <c r="D57" s="120">
        <v>0</v>
      </c>
      <c r="E57" s="120">
        <v>0</v>
      </c>
      <c r="F57" s="120">
        <v>1300</v>
      </c>
      <c r="G57" s="120">
        <v>0</v>
      </c>
      <c r="H57" s="120">
        <v>0</v>
      </c>
      <c r="I57" s="120">
        <v>700</v>
      </c>
    </row>
    <row r="58" spans="2:9" x14ac:dyDescent="0.25">
      <c r="B58" s="32" t="s">
        <v>395</v>
      </c>
      <c r="C58" s="120">
        <v>329558.5</v>
      </c>
      <c r="D58" s="120">
        <v>446735.16</v>
      </c>
      <c r="E58" s="120">
        <v>211067</v>
      </c>
      <c r="F58" s="120">
        <v>279255</v>
      </c>
      <c r="G58" s="120">
        <v>261997.18</v>
      </c>
      <c r="H58" s="120">
        <v>100589</v>
      </c>
      <c r="I58" s="120">
        <v>315204</v>
      </c>
    </row>
    <row r="59" spans="2:9" x14ac:dyDescent="0.25">
      <c r="B59" s="32" t="s">
        <v>398</v>
      </c>
      <c r="C59" s="120">
        <v>2135111.81</v>
      </c>
      <c r="D59" s="120">
        <v>10625528.460000001</v>
      </c>
      <c r="E59" s="120">
        <v>9802873.8300000001</v>
      </c>
      <c r="F59" s="120">
        <v>12236503.24</v>
      </c>
      <c r="G59" s="120">
        <v>15390420.76</v>
      </c>
      <c r="H59" s="120">
        <v>243624.66</v>
      </c>
      <c r="I59" s="120">
        <v>8356460.9800000004</v>
      </c>
    </row>
    <row r="60" spans="2:9" x14ac:dyDescent="0.25">
      <c r="B60" s="32" t="s">
        <v>457</v>
      </c>
      <c r="C60" s="120">
        <v>0</v>
      </c>
      <c r="D60" s="120">
        <v>0</v>
      </c>
      <c r="E60" s="120">
        <v>0</v>
      </c>
      <c r="F60" s="120">
        <v>0</v>
      </c>
      <c r="G60" s="120">
        <v>0</v>
      </c>
      <c r="H60" s="120">
        <v>0</v>
      </c>
      <c r="I60" s="120">
        <v>0</v>
      </c>
    </row>
    <row r="61" spans="2:9" x14ac:dyDescent="0.25">
      <c r="B61" s="32" t="s">
        <v>458</v>
      </c>
      <c r="C61" s="120">
        <v>35625</v>
      </c>
      <c r="D61" s="120">
        <v>879</v>
      </c>
      <c r="E61" s="120">
        <v>0</v>
      </c>
      <c r="F61" s="120">
        <v>0</v>
      </c>
      <c r="G61" s="120">
        <v>0</v>
      </c>
      <c r="H61" s="120">
        <v>5366</v>
      </c>
      <c r="I61" s="120">
        <v>0</v>
      </c>
    </row>
    <row r="62" spans="2:9" x14ac:dyDescent="0.25">
      <c r="B62" s="32" t="s">
        <v>459</v>
      </c>
      <c r="C62" s="120">
        <v>622897.52</v>
      </c>
      <c r="D62" s="120">
        <v>577951.32999999996</v>
      </c>
      <c r="E62" s="120">
        <v>379854.34</v>
      </c>
      <c r="F62" s="120">
        <v>315679.40000000002</v>
      </c>
      <c r="G62" s="120">
        <v>202055.32</v>
      </c>
      <c r="H62" s="120">
        <v>501812.59</v>
      </c>
      <c r="I62" s="120">
        <v>283696.73</v>
      </c>
    </row>
    <row r="63" spans="2:9" x14ac:dyDescent="0.25">
      <c r="B63" s="32" t="s">
        <v>71</v>
      </c>
      <c r="C63" s="120">
        <v>0</v>
      </c>
      <c r="D63" s="120">
        <v>1200</v>
      </c>
      <c r="E63" s="120">
        <v>9540</v>
      </c>
      <c r="F63" s="120">
        <v>0</v>
      </c>
      <c r="G63" s="120">
        <v>0</v>
      </c>
      <c r="H63" s="120">
        <v>0</v>
      </c>
      <c r="I63" s="120">
        <v>0</v>
      </c>
    </row>
    <row r="64" spans="2:9" x14ac:dyDescent="0.25">
      <c r="B64" s="25" t="s">
        <v>313</v>
      </c>
      <c r="C64" s="29">
        <f>+C63+C62+C61+C60+C59+C58+C57</f>
        <v>3123192.83</v>
      </c>
      <c r="D64" s="29">
        <f>+D63+D62+D61+D60+D59+D58+D57</f>
        <v>11652293.950000001</v>
      </c>
      <c r="E64" s="29">
        <f>+E63+E62+E61+E60+E59+E58+E57</f>
        <v>10403335.17</v>
      </c>
      <c r="F64" s="29">
        <f>+F63+F62+F61+F60+F59+F58+F57</f>
        <v>12832737.640000001</v>
      </c>
      <c r="G64" s="29">
        <f>+G63+G62+G61+G60+G59+G58+G57</f>
        <v>15854473.26</v>
      </c>
      <c r="H64" s="29">
        <v>851392.25</v>
      </c>
      <c r="I64" s="29">
        <v>8956061.7100000009</v>
      </c>
    </row>
    <row r="65" spans="2:2" x14ac:dyDescent="0.25">
      <c r="B65" s="109" t="s">
        <v>726</v>
      </c>
    </row>
    <row r="66" spans="2:2" x14ac:dyDescent="0.25">
      <c r="B66" s="124" t="s">
        <v>461</v>
      </c>
    </row>
  </sheetData>
  <mergeCells count="2">
    <mergeCell ref="B40:G40"/>
    <mergeCell ref="B52:G52"/>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25161E-2688-4F32-BD07-4F560C0E7F22}">
  <dimension ref="B2:L132"/>
  <sheetViews>
    <sheetView topLeftCell="A96" workbookViewId="0">
      <selection activeCell="F128" sqref="F128"/>
    </sheetView>
  </sheetViews>
  <sheetFormatPr baseColWidth="10" defaultColWidth="10.85546875" defaultRowHeight="15" x14ac:dyDescent="0.25"/>
  <cols>
    <col min="1" max="1" width="3.140625" style="1" customWidth="1"/>
    <col min="2" max="2" width="41.28515625" style="1" customWidth="1"/>
    <col min="3" max="3" width="20" style="1" customWidth="1"/>
    <col min="4" max="4" width="12" style="1" customWidth="1"/>
    <col min="5" max="6" width="10.85546875" style="1"/>
    <col min="7" max="7" width="13.140625" style="1" customWidth="1"/>
    <col min="8" max="16384" width="10.85546875" style="1"/>
  </cols>
  <sheetData>
    <row r="2" spans="2:8" x14ac:dyDescent="0.25">
      <c r="B2" s="9" t="s">
        <v>820</v>
      </c>
    </row>
    <row r="4" spans="2:8" ht="30.6" customHeight="1" x14ac:dyDescent="0.25">
      <c r="B4" s="73"/>
      <c r="C4" s="129"/>
      <c r="D4" s="130" t="s">
        <v>462</v>
      </c>
      <c r="E4" s="130" t="s">
        <v>463</v>
      </c>
      <c r="F4" s="130" t="s">
        <v>464</v>
      </c>
      <c r="G4" s="130" t="s">
        <v>465</v>
      </c>
    </row>
    <row r="5" spans="2:8" x14ac:dyDescent="0.25">
      <c r="B5" s="367" t="s">
        <v>466</v>
      </c>
      <c r="C5" s="360" t="s">
        <v>467</v>
      </c>
      <c r="D5" s="120">
        <v>106</v>
      </c>
      <c r="E5" s="120">
        <v>75</v>
      </c>
      <c r="F5" s="120">
        <v>2</v>
      </c>
      <c r="G5" s="120">
        <v>33</v>
      </c>
    </row>
    <row r="6" spans="2:8" x14ac:dyDescent="0.25">
      <c r="B6" s="368"/>
      <c r="C6" s="361">
        <v>2019</v>
      </c>
      <c r="D6" s="120">
        <v>121</v>
      </c>
      <c r="E6" s="120">
        <v>104</v>
      </c>
      <c r="F6" s="120">
        <v>0</v>
      </c>
      <c r="G6" s="120">
        <v>50</v>
      </c>
    </row>
    <row r="7" spans="2:8" x14ac:dyDescent="0.25">
      <c r="B7" s="368"/>
      <c r="C7" s="361">
        <v>2020</v>
      </c>
      <c r="D7" s="120">
        <v>126</v>
      </c>
      <c r="E7" s="120">
        <v>134</v>
      </c>
      <c r="F7" s="120">
        <v>3</v>
      </c>
      <c r="G7" s="120">
        <v>45</v>
      </c>
      <c r="H7" s="3"/>
    </row>
    <row r="8" spans="2:8" x14ac:dyDescent="0.25">
      <c r="B8" s="368"/>
      <c r="C8" s="361">
        <v>2021</v>
      </c>
      <c r="D8" s="120">
        <v>110</v>
      </c>
      <c r="E8" s="120">
        <v>109</v>
      </c>
      <c r="F8" s="120">
        <v>1</v>
      </c>
      <c r="G8" s="120">
        <v>47</v>
      </c>
      <c r="H8" s="3"/>
    </row>
    <row r="9" spans="2:8" x14ac:dyDescent="0.25">
      <c r="B9" s="368"/>
      <c r="C9" s="362">
        <v>2022</v>
      </c>
      <c r="D9" s="253">
        <v>76</v>
      </c>
      <c r="E9" s="253">
        <v>101</v>
      </c>
      <c r="F9" s="253">
        <v>9</v>
      </c>
      <c r="G9" s="253">
        <v>35</v>
      </c>
      <c r="H9" s="3"/>
    </row>
    <row r="10" spans="2:8" ht="15.75" thickBot="1" x14ac:dyDescent="0.3">
      <c r="B10" s="369"/>
      <c r="C10" s="363">
        <v>2023</v>
      </c>
      <c r="D10" s="128">
        <v>71</v>
      </c>
      <c r="E10" s="128">
        <v>68</v>
      </c>
      <c r="F10" s="128">
        <v>3</v>
      </c>
      <c r="G10" s="128">
        <v>41</v>
      </c>
      <c r="H10" s="68"/>
    </row>
    <row r="11" spans="2:8" x14ac:dyDescent="0.25">
      <c r="B11" s="370" t="s">
        <v>468</v>
      </c>
      <c r="C11" s="364" t="s">
        <v>467</v>
      </c>
      <c r="D11" s="120">
        <v>407</v>
      </c>
      <c r="E11" s="120">
        <v>220</v>
      </c>
      <c r="F11" s="120">
        <v>19</v>
      </c>
      <c r="G11" s="120">
        <v>206</v>
      </c>
      <c r="H11" s="131"/>
    </row>
    <row r="12" spans="2:8" x14ac:dyDescent="0.25">
      <c r="B12" s="368"/>
      <c r="C12" s="361">
        <v>2019</v>
      </c>
      <c r="D12" s="120">
        <v>298</v>
      </c>
      <c r="E12" s="120">
        <v>195</v>
      </c>
      <c r="F12" s="120">
        <v>24</v>
      </c>
      <c r="G12" s="120">
        <v>333</v>
      </c>
      <c r="H12" s="2"/>
    </row>
    <row r="13" spans="2:8" x14ac:dyDescent="0.25">
      <c r="B13" s="368"/>
      <c r="C13" s="361">
        <v>2020</v>
      </c>
      <c r="D13" s="120">
        <v>333</v>
      </c>
      <c r="E13" s="120">
        <v>216</v>
      </c>
      <c r="F13" s="120">
        <v>16</v>
      </c>
      <c r="G13" s="120">
        <v>466</v>
      </c>
      <c r="H13" s="2"/>
    </row>
    <row r="14" spans="2:8" x14ac:dyDescent="0.25">
      <c r="B14" s="368"/>
      <c r="C14" s="361">
        <v>2021</v>
      </c>
      <c r="D14" s="120">
        <v>438</v>
      </c>
      <c r="E14" s="120">
        <v>302</v>
      </c>
      <c r="F14" s="120">
        <v>47</v>
      </c>
      <c r="G14" s="120">
        <v>649</v>
      </c>
      <c r="H14" s="2"/>
    </row>
    <row r="15" spans="2:8" x14ac:dyDescent="0.25">
      <c r="B15" s="368"/>
      <c r="C15" s="362">
        <v>2022</v>
      </c>
      <c r="D15" s="253">
        <v>420</v>
      </c>
      <c r="E15" s="253">
        <v>334</v>
      </c>
      <c r="F15" s="253">
        <v>39</v>
      </c>
      <c r="G15" s="253">
        <v>774</v>
      </c>
      <c r="H15" s="2"/>
    </row>
    <row r="16" spans="2:8" ht="15.75" thickBot="1" x14ac:dyDescent="0.3">
      <c r="B16" s="371"/>
      <c r="C16" s="363">
        <v>2023</v>
      </c>
      <c r="D16" s="128">
        <v>436</v>
      </c>
      <c r="E16" s="128">
        <v>311</v>
      </c>
      <c r="F16" s="128">
        <v>35</v>
      </c>
      <c r="G16" s="128">
        <v>934</v>
      </c>
      <c r="H16" s="2"/>
    </row>
    <row r="17" spans="2:12" ht="15.6" customHeight="1" x14ac:dyDescent="0.25">
      <c r="B17" s="370" t="s">
        <v>469</v>
      </c>
      <c r="C17" s="365" t="s">
        <v>467</v>
      </c>
      <c r="D17" s="120">
        <v>436</v>
      </c>
      <c r="E17" s="120">
        <v>473</v>
      </c>
      <c r="F17" s="120">
        <v>158</v>
      </c>
      <c r="G17" s="120">
        <v>121</v>
      </c>
    </row>
    <row r="18" spans="2:12" x14ac:dyDescent="0.25">
      <c r="B18" s="368"/>
      <c r="C18" s="361">
        <v>2019</v>
      </c>
      <c r="D18" s="120">
        <v>76</v>
      </c>
      <c r="E18" s="120">
        <v>106</v>
      </c>
      <c r="F18" s="120">
        <v>28</v>
      </c>
      <c r="G18" s="120">
        <v>119</v>
      </c>
    </row>
    <row r="19" spans="2:12" x14ac:dyDescent="0.25">
      <c r="B19" s="368"/>
      <c r="C19" s="361">
        <v>2020</v>
      </c>
      <c r="D19" s="120">
        <v>39</v>
      </c>
      <c r="E19" s="120">
        <v>174</v>
      </c>
      <c r="F19" s="120">
        <v>97</v>
      </c>
      <c r="G19" s="120">
        <v>81</v>
      </c>
    </row>
    <row r="20" spans="2:12" x14ac:dyDescent="0.25">
      <c r="B20" s="368"/>
      <c r="C20" s="361">
        <v>2021</v>
      </c>
      <c r="D20" s="120">
        <v>53</v>
      </c>
      <c r="E20" s="120">
        <v>65</v>
      </c>
      <c r="F20" s="120">
        <v>20</v>
      </c>
      <c r="G20" s="120">
        <v>89</v>
      </c>
    </row>
    <row r="21" spans="2:12" x14ac:dyDescent="0.25">
      <c r="B21" s="368"/>
      <c r="C21" s="361">
        <v>2022</v>
      </c>
      <c r="D21" s="120">
        <v>18</v>
      </c>
      <c r="E21" s="120">
        <v>77</v>
      </c>
      <c r="F21" s="120">
        <v>1</v>
      </c>
      <c r="G21" s="120">
        <v>31</v>
      </c>
    </row>
    <row r="22" spans="2:12" x14ac:dyDescent="0.25">
      <c r="B22" s="372"/>
      <c r="C22" s="361">
        <v>2023</v>
      </c>
      <c r="D22" s="120">
        <v>13</v>
      </c>
      <c r="E22" s="120">
        <v>27</v>
      </c>
      <c r="F22" s="120">
        <v>4</v>
      </c>
      <c r="G22" s="120">
        <v>21</v>
      </c>
    </row>
    <row r="23" spans="2:12" x14ac:dyDescent="0.25">
      <c r="B23" s="260" t="s">
        <v>470</v>
      </c>
      <c r="C23" s="366"/>
      <c r="D23" s="29">
        <v>2543</v>
      </c>
      <c r="E23" s="29">
        <v>2175</v>
      </c>
      <c r="F23" s="29">
        <v>425</v>
      </c>
      <c r="G23" s="29">
        <v>2162</v>
      </c>
    </row>
    <row r="24" spans="2:12" x14ac:dyDescent="0.25">
      <c r="B24" s="132" t="s">
        <v>509</v>
      </c>
      <c r="C24" s="68"/>
      <c r="D24" s="68"/>
      <c r="E24" s="68"/>
    </row>
    <row r="25" spans="2:12" ht="15.6" customHeight="1" x14ac:dyDescent="0.25"/>
    <row r="26" spans="2:12" ht="19.5" customHeight="1" x14ac:dyDescent="0.25">
      <c r="B26" s="133"/>
      <c r="C26" s="6"/>
      <c r="D26" s="6"/>
      <c r="E26" s="6"/>
      <c r="F26" s="6"/>
      <c r="G26" s="6"/>
    </row>
    <row r="27" spans="2:12" x14ac:dyDescent="0.25">
      <c r="B27" s="9" t="s">
        <v>821</v>
      </c>
    </row>
    <row r="28" spans="2:12" x14ac:dyDescent="0.25">
      <c r="B28" s="65"/>
      <c r="C28" s="131"/>
      <c r="D28" s="131"/>
      <c r="E28" s="131"/>
    </row>
    <row r="29" spans="2:12" x14ac:dyDescent="0.25">
      <c r="B29" s="134"/>
      <c r="C29" s="197">
        <v>2017</v>
      </c>
      <c r="D29" s="197">
        <v>2018</v>
      </c>
      <c r="E29" s="197">
        <v>2019</v>
      </c>
      <c r="F29" s="197">
        <v>2020</v>
      </c>
      <c r="G29" s="197">
        <v>2021</v>
      </c>
      <c r="H29" s="197">
        <v>2022</v>
      </c>
      <c r="I29" s="197">
        <v>2023</v>
      </c>
      <c r="L29" s="254"/>
    </row>
    <row r="30" spans="2:12" x14ac:dyDescent="0.25">
      <c r="B30" s="34" t="s">
        <v>475</v>
      </c>
      <c r="C30" s="30">
        <v>49</v>
      </c>
      <c r="D30" s="30">
        <v>84</v>
      </c>
      <c r="E30" s="30">
        <v>137</v>
      </c>
      <c r="F30" s="30">
        <v>161</v>
      </c>
      <c r="G30" s="30">
        <v>164</v>
      </c>
      <c r="H30" s="30">
        <v>219</v>
      </c>
      <c r="I30" s="30">
        <v>197</v>
      </c>
      <c r="K30" s="77"/>
      <c r="L30" s="255"/>
    </row>
    <row r="31" spans="2:12" x14ac:dyDescent="0.25">
      <c r="B31" s="34" t="s">
        <v>471</v>
      </c>
      <c r="C31" s="30">
        <v>24</v>
      </c>
      <c r="D31" s="30">
        <v>51</v>
      </c>
      <c r="E31" s="30">
        <v>65</v>
      </c>
      <c r="F31" s="30">
        <v>47</v>
      </c>
      <c r="G31" s="30">
        <v>67</v>
      </c>
      <c r="H31" s="30">
        <v>69</v>
      </c>
      <c r="I31" s="30">
        <v>77</v>
      </c>
      <c r="K31" s="77"/>
      <c r="L31" s="255"/>
    </row>
    <row r="32" spans="2:12" x14ac:dyDescent="0.25">
      <c r="B32" s="34" t="s">
        <v>478</v>
      </c>
      <c r="C32" s="30">
        <v>29</v>
      </c>
      <c r="D32" s="30">
        <v>65</v>
      </c>
      <c r="E32" s="30">
        <v>83</v>
      </c>
      <c r="F32" s="30">
        <v>73</v>
      </c>
      <c r="G32" s="30">
        <v>108</v>
      </c>
      <c r="H32" s="30">
        <v>93</v>
      </c>
      <c r="I32" s="30">
        <v>75</v>
      </c>
      <c r="K32" s="77"/>
      <c r="L32" s="255"/>
    </row>
    <row r="33" spans="2:12" x14ac:dyDescent="0.25">
      <c r="B33" s="34" t="s">
        <v>476</v>
      </c>
      <c r="C33" s="30">
        <v>34</v>
      </c>
      <c r="D33" s="30">
        <v>22</v>
      </c>
      <c r="E33" s="30">
        <v>37</v>
      </c>
      <c r="F33" s="30">
        <v>14</v>
      </c>
      <c r="G33" s="30">
        <v>20</v>
      </c>
      <c r="H33" s="30">
        <v>17</v>
      </c>
      <c r="I33" s="30">
        <v>33</v>
      </c>
      <c r="K33" s="77"/>
      <c r="L33" s="255"/>
    </row>
    <row r="34" spans="2:12" x14ac:dyDescent="0.25">
      <c r="B34" s="34" t="s">
        <v>482</v>
      </c>
      <c r="C34" s="30">
        <v>0</v>
      </c>
      <c r="D34" s="30">
        <v>0</v>
      </c>
      <c r="E34" s="30">
        <v>0</v>
      </c>
      <c r="F34" s="30">
        <v>0</v>
      </c>
      <c r="G34" s="30">
        <v>1</v>
      </c>
      <c r="H34" s="30">
        <v>16</v>
      </c>
      <c r="I34" s="30">
        <v>25</v>
      </c>
      <c r="K34" s="77"/>
      <c r="L34" s="255"/>
    </row>
    <row r="35" spans="2:12" x14ac:dyDescent="0.25">
      <c r="B35" s="34" t="s">
        <v>71</v>
      </c>
      <c r="C35" s="30">
        <v>29</v>
      </c>
      <c r="D35" s="30">
        <v>58</v>
      </c>
      <c r="E35" s="30">
        <v>27</v>
      </c>
      <c r="F35" s="30">
        <v>30</v>
      </c>
      <c r="G35" s="30">
        <v>37</v>
      </c>
      <c r="H35" s="30">
        <v>32</v>
      </c>
      <c r="I35" s="30">
        <v>23</v>
      </c>
      <c r="K35" s="77"/>
      <c r="L35" s="255"/>
    </row>
    <row r="36" spans="2:12" x14ac:dyDescent="0.25">
      <c r="B36" s="34" t="s">
        <v>369</v>
      </c>
      <c r="C36" s="30" t="s">
        <v>480</v>
      </c>
      <c r="D36" s="30" t="s">
        <v>480</v>
      </c>
      <c r="E36" s="30" t="s">
        <v>480</v>
      </c>
      <c r="F36" s="30" t="s">
        <v>480</v>
      </c>
      <c r="G36" s="30" t="s">
        <v>480</v>
      </c>
      <c r="H36" s="30">
        <v>15</v>
      </c>
      <c r="I36" s="30">
        <v>22</v>
      </c>
      <c r="K36" s="77"/>
      <c r="L36" s="255"/>
    </row>
    <row r="37" spans="2:12" x14ac:dyDescent="0.25">
      <c r="B37" s="34" t="s">
        <v>487</v>
      </c>
      <c r="C37" s="30">
        <v>0</v>
      </c>
      <c r="D37" s="30">
        <v>0</v>
      </c>
      <c r="E37" s="30">
        <v>0</v>
      </c>
      <c r="F37" s="30">
        <v>1</v>
      </c>
      <c r="G37" s="30">
        <v>0</v>
      </c>
      <c r="H37" s="30">
        <v>10</v>
      </c>
      <c r="I37" s="30">
        <v>22</v>
      </c>
      <c r="K37" s="77"/>
      <c r="L37" s="255"/>
    </row>
    <row r="38" spans="2:12" x14ac:dyDescent="0.25">
      <c r="B38" s="34" t="s">
        <v>479</v>
      </c>
      <c r="C38" s="30" t="s">
        <v>480</v>
      </c>
      <c r="D38" s="30" t="s">
        <v>480</v>
      </c>
      <c r="E38" s="30" t="s">
        <v>480</v>
      </c>
      <c r="F38" s="30" t="s">
        <v>480</v>
      </c>
      <c r="G38" s="30" t="s">
        <v>480</v>
      </c>
      <c r="H38" s="30">
        <v>6</v>
      </c>
      <c r="I38" s="30">
        <v>13</v>
      </c>
      <c r="K38" s="77"/>
      <c r="L38" s="255"/>
    </row>
    <row r="39" spans="2:12" x14ac:dyDescent="0.25">
      <c r="B39" s="34" t="s">
        <v>473</v>
      </c>
      <c r="C39" s="30">
        <v>5</v>
      </c>
      <c r="D39" s="30">
        <v>14</v>
      </c>
      <c r="E39" s="30">
        <v>13</v>
      </c>
      <c r="F39" s="30">
        <v>11</v>
      </c>
      <c r="G39" s="30">
        <v>11</v>
      </c>
      <c r="H39" s="30">
        <v>15</v>
      </c>
      <c r="I39" s="30">
        <v>8</v>
      </c>
      <c r="K39" s="112"/>
      <c r="L39" s="255"/>
    </row>
    <row r="40" spans="2:12" x14ac:dyDescent="0.25">
      <c r="B40" s="34" t="s">
        <v>488</v>
      </c>
      <c r="C40" s="30">
        <v>2</v>
      </c>
      <c r="D40" s="30">
        <v>4</v>
      </c>
      <c r="E40" s="30">
        <v>0</v>
      </c>
      <c r="F40" s="30">
        <v>2</v>
      </c>
      <c r="G40" s="30">
        <v>5</v>
      </c>
      <c r="H40" s="30">
        <v>1</v>
      </c>
      <c r="I40" s="30">
        <v>7</v>
      </c>
      <c r="K40" s="77"/>
      <c r="L40" s="255"/>
    </row>
    <row r="41" spans="2:12" x14ac:dyDescent="0.25">
      <c r="B41" s="34" t="s">
        <v>786</v>
      </c>
      <c r="C41" s="30"/>
      <c r="D41" s="30">
        <v>11</v>
      </c>
      <c r="E41" s="30">
        <v>17</v>
      </c>
      <c r="F41" s="30">
        <v>9</v>
      </c>
      <c r="G41" s="30">
        <v>32</v>
      </c>
      <c r="H41" s="30">
        <v>15</v>
      </c>
      <c r="I41" s="30">
        <v>6</v>
      </c>
      <c r="K41" s="77"/>
      <c r="L41" s="255"/>
    </row>
    <row r="42" spans="2:12" x14ac:dyDescent="0.25">
      <c r="B42" s="34" t="s">
        <v>472</v>
      </c>
      <c r="C42" s="30">
        <v>17</v>
      </c>
      <c r="D42" s="30">
        <v>18</v>
      </c>
      <c r="E42" s="30">
        <v>46</v>
      </c>
      <c r="F42" s="30">
        <v>27</v>
      </c>
      <c r="G42" s="30">
        <v>20</v>
      </c>
      <c r="H42" s="30">
        <v>22</v>
      </c>
      <c r="I42" s="30">
        <v>6</v>
      </c>
      <c r="K42" s="77"/>
      <c r="L42" s="255"/>
    </row>
    <row r="43" spans="2:12" x14ac:dyDescent="0.25">
      <c r="B43" s="34" t="s">
        <v>109</v>
      </c>
      <c r="C43" s="30" t="s">
        <v>480</v>
      </c>
      <c r="D43" s="30" t="s">
        <v>480</v>
      </c>
      <c r="E43" s="30" t="s">
        <v>484</v>
      </c>
      <c r="F43" s="30" t="s">
        <v>484</v>
      </c>
      <c r="G43" s="30" t="s">
        <v>480</v>
      </c>
      <c r="H43" s="30">
        <v>3</v>
      </c>
      <c r="I43" s="30">
        <v>5</v>
      </c>
      <c r="K43" s="77"/>
      <c r="L43" s="255"/>
    </row>
    <row r="44" spans="2:12" ht="25.5" x14ac:dyDescent="0.25">
      <c r="B44" s="26" t="s">
        <v>493</v>
      </c>
      <c r="C44" s="30">
        <v>0</v>
      </c>
      <c r="D44" s="30">
        <v>5</v>
      </c>
      <c r="E44" s="30">
        <v>0</v>
      </c>
      <c r="F44" s="30">
        <v>4</v>
      </c>
      <c r="G44" s="30">
        <v>6</v>
      </c>
      <c r="H44" s="30">
        <v>5</v>
      </c>
      <c r="I44" s="30">
        <v>5</v>
      </c>
      <c r="K44" s="77"/>
      <c r="L44" s="255"/>
    </row>
    <row r="45" spans="2:12" x14ac:dyDescent="0.25">
      <c r="B45" s="34" t="s">
        <v>474</v>
      </c>
      <c r="C45" s="30">
        <v>2</v>
      </c>
      <c r="D45" s="30">
        <v>4</v>
      </c>
      <c r="E45" s="30">
        <v>6</v>
      </c>
      <c r="F45" s="30">
        <v>3</v>
      </c>
      <c r="G45" s="30">
        <v>2</v>
      </c>
      <c r="H45" s="30">
        <v>4</v>
      </c>
      <c r="I45" s="30">
        <v>4</v>
      </c>
      <c r="K45" s="112"/>
      <c r="L45" s="255"/>
    </row>
    <row r="46" spans="2:12" x14ac:dyDescent="0.25">
      <c r="B46" s="34" t="s">
        <v>486</v>
      </c>
      <c r="C46" s="30">
        <v>3</v>
      </c>
      <c r="D46" s="30">
        <v>4</v>
      </c>
      <c r="E46" s="30">
        <v>2</v>
      </c>
      <c r="F46" s="30">
        <v>7</v>
      </c>
      <c r="G46" s="30">
        <v>5</v>
      </c>
      <c r="H46" s="30">
        <v>5</v>
      </c>
      <c r="I46" s="30">
        <v>4</v>
      </c>
      <c r="K46" s="77"/>
      <c r="L46" s="255"/>
    </row>
    <row r="47" spans="2:12" x14ac:dyDescent="0.25">
      <c r="B47" s="34" t="s">
        <v>730</v>
      </c>
      <c r="C47" s="30"/>
      <c r="D47" s="30" t="s">
        <v>480</v>
      </c>
      <c r="E47" s="30" t="s">
        <v>480</v>
      </c>
      <c r="F47" s="30" t="s">
        <v>480</v>
      </c>
      <c r="G47" s="30" t="s">
        <v>480</v>
      </c>
      <c r="H47" s="30">
        <v>0</v>
      </c>
      <c r="I47" s="30">
        <v>4</v>
      </c>
      <c r="K47" s="77"/>
      <c r="L47" s="255"/>
    </row>
    <row r="48" spans="2:12" x14ac:dyDescent="0.25">
      <c r="B48" s="34" t="s">
        <v>490</v>
      </c>
      <c r="C48" s="30" t="s">
        <v>491</v>
      </c>
      <c r="D48" s="30" t="s">
        <v>480</v>
      </c>
      <c r="E48" s="30" t="s">
        <v>480</v>
      </c>
      <c r="F48" s="30" t="s">
        <v>480</v>
      </c>
      <c r="G48" s="30" t="s">
        <v>480</v>
      </c>
      <c r="H48" s="30">
        <v>1</v>
      </c>
      <c r="I48" s="30">
        <v>3</v>
      </c>
      <c r="K48" s="77"/>
      <c r="L48" s="255"/>
    </row>
    <row r="49" spans="2:12" x14ac:dyDescent="0.25">
      <c r="B49" s="34" t="s">
        <v>495</v>
      </c>
      <c r="C49" s="30">
        <v>0</v>
      </c>
      <c r="D49" s="30">
        <v>0</v>
      </c>
      <c r="E49" s="30">
        <v>3</v>
      </c>
      <c r="F49" s="30">
        <v>3</v>
      </c>
      <c r="G49" s="30">
        <v>3</v>
      </c>
      <c r="H49" s="30">
        <v>1</v>
      </c>
      <c r="I49" s="30">
        <v>3</v>
      </c>
      <c r="K49" s="112"/>
      <c r="L49" s="255"/>
    </row>
    <row r="50" spans="2:12" x14ac:dyDescent="0.25">
      <c r="B50" s="34" t="s">
        <v>477</v>
      </c>
      <c r="C50" s="30">
        <v>0</v>
      </c>
      <c r="D50" s="30">
        <v>0</v>
      </c>
      <c r="E50" s="30">
        <v>0</v>
      </c>
      <c r="F50" s="30">
        <v>0</v>
      </c>
      <c r="G50" s="30">
        <v>1</v>
      </c>
      <c r="H50" s="30">
        <v>0</v>
      </c>
      <c r="I50" s="30">
        <v>2</v>
      </c>
      <c r="K50" s="112"/>
      <c r="L50" s="255"/>
    </row>
    <row r="51" spans="2:12" x14ac:dyDescent="0.25">
      <c r="B51" s="34" t="s">
        <v>481</v>
      </c>
      <c r="C51" s="30">
        <v>2</v>
      </c>
      <c r="D51" s="30">
        <v>5</v>
      </c>
      <c r="E51" s="30">
        <v>4</v>
      </c>
      <c r="F51" s="30">
        <v>6</v>
      </c>
      <c r="G51" s="30">
        <v>3</v>
      </c>
      <c r="H51" s="30">
        <v>1</v>
      </c>
      <c r="I51" s="30">
        <v>2</v>
      </c>
      <c r="K51" s="77"/>
      <c r="L51" s="255"/>
    </row>
    <row r="52" spans="2:12" x14ac:dyDescent="0.25">
      <c r="B52" s="34" t="s">
        <v>489</v>
      </c>
      <c r="C52" s="30">
        <v>1</v>
      </c>
      <c r="D52" s="30">
        <v>1</v>
      </c>
      <c r="E52" s="30">
        <v>0</v>
      </c>
      <c r="F52" s="30">
        <v>0</v>
      </c>
      <c r="G52" s="30">
        <v>2</v>
      </c>
      <c r="H52" s="30">
        <v>1</v>
      </c>
      <c r="I52" s="30">
        <v>2</v>
      </c>
      <c r="K52" s="77"/>
      <c r="L52" s="255"/>
    </row>
    <row r="53" spans="2:12" x14ac:dyDescent="0.25">
      <c r="B53" s="34" t="s">
        <v>492</v>
      </c>
      <c r="C53" s="30">
        <v>1</v>
      </c>
      <c r="D53" s="30">
        <v>2</v>
      </c>
      <c r="E53" s="30">
        <v>4</v>
      </c>
      <c r="F53" s="30">
        <v>0</v>
      </c>
      <c r="G53" s="30">
        <v>1</v>
      </c>
      <c r="H53" s="30">
        <v>1</v>
      </c>
      <c r="I53" s="30">
        <v>2</v>
      </c>
      <c r="K53" s="77"/>
      <c r="L53" s="255"/>
    </row>
    <row r="54" spans="2:12" x14ac:dyDescent="0.25">
      <c r="B54" s="34" t="s">
        <v>401</v>
      </c>
      <c r="C54" s="30">
        <v>2</v>
      </c>
      <c r="D54" s="30">
        <v>4</v>
      </c>
      <c r="E54" s="30">
        <v>1</v>
      </c>
      <c r="F54" s="30">
        <v>1</v>
      </c>
      <c r="G54" s="30">
        <v>3</v>
      </c>
      <c r="H54" s="30">
        <v>2</v>
      </c>
      <c r="I54" s="30">
        <v>1</v>
      </c>
      <c r="K54" s="112"/>
      <c r="L54" s="255"/>
    </row>
    <row r="55" spans="2:12" x14ac:dyDescent="0.25">
      <c r="B55" s="34" t="s">
        <v>483</v>
      </c>
      <c r="C55" s="30" t="s">
        <v>484</v>
      </c>
      <c r="D55" s="30" t="s">
        <v>480</v>
      </c>
      <c r="E55" s="30" t="s">
        <v>480</v>
      </c>
      <c r="F55" s="30" t="s">
        <v>480</v>
      </c>
      <c r="G55" s="30" t="s">
        <v>480</v>
      </c>
      <c r="H55" s="30">
        <v>4</v>
      </c>
      <c r="I55" s="30">
        <v>1</v>
      </c>
      <c r="K55" s="112"/>
      <c r="L55" s="255"/>
    </row>
    <row r="56" spans="2:12" x14ac:dyDescent="0.25">
      <c r="B56" s="34" t="s">
        <v>485</v>
      </c>
      <c r="C56" s="30">
        <v>4</v>
      </c>
      <c r="D56" s="30">
        <v>1</v>
      </c>
      <c r="E56" s="30">
        <v>3</v>
      </c>
      <c r="F56" s="30">
        <v>5</v>
      </c>
      <c r="G56" s="30">
        <v>3</v>
      </c>
      <c r="H56" s="30">
        <v>1</v>
      </c>
      <c r="I56" s="30">
        <v>1</v>
      </c>
      <c r="K56" s="77"/>
      <c r="L56" s="255"/>
    </row>
    <row r="57" spans="2:12" x14ac:dyDescent="0.25">
      <c r="B57" s="34" t="s">
        <v>494</v>
      </c>
      <c r="C57" s="30" t="s">
        <v>480</v>
      </c>
      <c r="D57" s="30" t="s">
        <v>480</v>
      </c>
      <c r="E57" s="30" t="s">
        <v>480</v>
      </c>
      <c r="F57" s="30" t="s">
        <v>480</v>
      </c>
      <c r="G57" s="30" t="s">
        <v>480</v>
      </c>
      <c r="H57" s="30">
        <v>1</v>
      </c>
      <c r="I57" s="30">
        <v>1</v>
      </c>
      <c r="K57" s="77"/>
      <c r="L57" s="255"/>
    </row>
    <row r="58" spans="2:12" x14ac:dyDescent="0.25">
      <c r="B58" s="34" t="s">
        <v>729</v>
      </c>
      <c r="C58" s="30" t="s">
        <v>480</v>
      </c>
      <c r="D58" s="30" t="s">
        <v>480</v>
      </c>
      <c r="E58" s="30" t="s">
        <v>480</v>
      </c>
      <c r="F58" s="30" t="s">
        <v>480</v>
      </c>
      <c r="G58" s="30" t="s">
        <v>480</v>
      </c>
      <c r="H58" s="30" t="s">
        <v>480</v>
      </c>
      <c r="I58" s="30">
        <v>1</v>
      </c>
    </row>
    <row r="59" spans="2:12" x14ac:dyDescent="0.25">
      <c r="B59" s="34" t="s">
        <v>728</v>
      </c>
      <c r="C59" s="30" t="s">
        <v>480</v>
      </c>
      <c r="D59" s="30" t="s">
        <v>480</v>
      </c>
      <c r="E59" s="30" t="s">
        <v>480</v>
      </c>
      <c r="F59" s="30" t="s">
        <v>480</v>
      </c>
      <c r="G59" s="30" t="s">
        <v>480</v>
      </c>
      <c r="H59" s="30" t="s">
        <v>480</v>
      </c>
      <c r="I59" s="30">
        <v>1</v>
      </c>
      <c r="K59" s="77"/>
      <c r="L59" s="255"/>
    </row>
    <row r="60" spans="2:12" x14ac:dyDescent="0.25">
      <c r="B60" s="34" t="s">
        <v>727</v>
      </c>
      <c r="C60" s="30" t="s">
        <v>480</v>
      </c>
      <c r="D60" s="30" t="s">
        <v>480</v>
      </c>
      <c r="E60" s="30" t="s">
        <v>480</v>
      </c>
      <c r="F60" s="30" t="s">
        <v>480</v>
      </c>
      <c r="G60" s="30" t="s">
        <v>480</v>
      </c>
      <c r="H60" s="30" t="s">
        <v>480</v>
      </c>
      <c r="I60" s="30">
        <v>1</v>
      </c>
      <c r="K60" s="77"/>
      <c r="L60" s="255"/>
    </row>
    <row r="61" spans="2:12" x14ac:dyDescent="0.25">
      <c r="B61" s="34" t="s">
        <v>363</v>
      </c>
      <c r="C61" s="30">
        <v>5</v>
      </c>
      <c r="D61" s="30">
        <v>2</v>
      </c>
      <c r="E61" s="30">
        <v>4</v>
      </c>
      <c r="F61" s="30">
        <v>5</v>
      </c>
      <c r="G61" s="30">
        <v>4</v>
      </c>
      <c r="H61" s="30">
        <v>3</v>
      </c>
      <c r="I61" s="30">
        <v>0</v>
      </c>
      <c r="K61" s="77"/>
      <c r="L61" s="255"/>
    </row>
    <row r="62" spans="2:12" x14ac:dyDescent="0.25">
      <c r="B62" s="34" t="s">
        <v>370</v>
      </c>
      <c r="C62" s="30">
        <v>0</v>
      </c>
      <c r="D62" s="30">
        <v>0</v>
      </c>
      <c r="E62" s="30">
        <v>0</v>
      </c>
      <c r="F62" s="30">
        <v>1</v>
      </c>
      <c r="G62" s="30">
        <v>2</v>
      </c>
      <c r="H62" s="30">
        <v>2</v>
      </c>
      <c r="I62" s="30">
        <v>0</v>
      </c>
      <c r="K62" s="77"/>
      <c r="L62" s="255"/>
    </row>
    <row r="63" spans="2:12" x14ac:dyDescent="0.25">
      <c r="B63" s="29" t="s">
        <v>470</v>
      </c>
      <c r="C63" s="29">
        <v>209</v>
      </c>
      <c r="D63" s="29">
        <v>355</v>
      </c>
      <c r="E63" s="29">
        <v>452</v>
      </c>
      <c r="F63" s="29">
        <v>410</v>
      </c>
      <c r="G63" s="29">
        <v>500</v>
      </c>
      <c r="H63" s="29">
        <f>SUM(H30:H62)</f>
        <v>565</v>
      </c>
      <c r="I63" s="29">
        <f>SUM(I30:I62)</f>
        <v>557</v>
      </c>
      <c r="K63" s="112"/>
      <c r="L63" s="255"/>
    </row>
    <row r="64" spans="2:12" x14ac:dyDescent="0.25">
      <c r="B64" s="132" t="s">
        <v>509</v>
      </c>
      <c r="C64" s="125"/>
      <c r="D64" s="125"/>
      <c r="E64" s="125"/>
      <c r="F64" s="125"/>
      <c r="G64" s="125"/>
      <c r="H64"/>
      <c r="K64" s="77"/>
      <c r="L64" s="255"/>
    </row>
    <row r="65" spans="2:12" ht="69" customHeight="1" x14ac:dyDescent="0.25">
      <c r="B65" s="409" t="s">
        <v>788</v>
      </c>
      <c r="C65" s="403"/>
      <c r="D65" s="403"/>
      <c r="E65" s="403"/>
      <c r="F65" s="403"/>
      <c r="G65" s="403"/>
      <c r="H65"/>
      <c r="K65" s="77"/>
      <c r="L65" s="255"/>
    </row>
    <row r="66" spans="2:12" x14ac:dyDescent="0.25">
      <c r="B66" s="9" t="s">
        <v>822</v>
      </c>
      <c r="C66" s="125"/>
      <c r="D66" s="125"/>
      <c r="E66" s="125"/>
      <c r="F66" s="125"/>
      <c r="G66" s="125"/>
      <c r="K66" s="76"/>
      <c r="L66" s="125"/>
    </row>
    <row r="67" spans="2:12" x14ac:dyDescent="0.25">
      <c r="B67" s="76"/>
      <c r="C67" s="125"/>
      <c r="D67" s="125"/>
      <c r="E67" s="125"/>
      <c r="F67" s="125"/>
      <c r="G67" s="125"/>
    </row>
    <row r="68" spans="2:12" x14ac:dyDescent="0.25">
      <c r="B68" s="374"/>
      <c r="C68" s="375"/>
      <c r="D68" s="138" t="s">
        <v>496</v>
      </c>
      <c r="E68" s="197">
        <v>2019</v>
      </c>
      <c r="F68" s="197">
        <v>2020</v>
      </c>
      <c r="G68" s="197">
        <v>2021</v>
      </c>
      <c r="H68" s="197">
        <v>2022</v>
      </c>
      <c r="I68" s="197">
        <v>2023</v>
      </c>
    </row>
    <row r="69" spans="2:12" x14ac:dyDescent="0.25">
      <c r="B69" s="410" t="s">
        <v>497</v>
      </c>
      <c r="C69" s="135" t="s">
        <v>498</v>
      </c>
      <c r="D69" s="136">
        <v>479</v>
      </c>
      <c r="E69" s="136">
        <v>541</v>
      </c>
      <c r="F69" s="136">
        <v>389</v>
      </c>
      <c r="G69" s="136">
        <v>395</v>
      </c>
      <c r="H69" s="136">
        <v>385</v>
      </c>
      <c r="I69" s="136">
        <v>299</v>
      </c>
    </row>
    <row r="70" spans="2:12" ht="15.75" thickBot="1" x14ac:dyDescent="0.3">
      <c r="B70" s="411"/>
      <c r="C70" s="34" t="s">
        <v>499</v>
      </c>
      <c r="D70" s="30">
        <v>339</v>
      </c>
      <c r="E70" s="30">
        <v>186</v>
      </c>
      <c r="F70" s="30">
        <v>140</v>
      </c>
      <c r="G70" s="30">
        <v>97</v>
      </c>
      <c r="H70" s="30">
        <v>183</v>
      </c>
      <c r="I70" s="30">
        <v>86</v>
      </c>
    </row>
    <row r="71" spans="2:12" x14ac:dyDescent="0.25">
      <c r="B71" s="412" t="s">
        <v>500</v>
      </c>
      <c r="C71" s="29" t="s">
        <v>313</v>
      </c>
      <c r="D71" s="29">
        <v>818</v>
      </c>
      <c r="E71" s="29">
        <v>727</v>
      </c>
      <c r="F71" s="29">
        <v>529</v>
      </c>
      <c r="G71" s="29">
        <v>492</v>
      </c>
      <c r="H71" s="29">
        <v>568</v>
      </c>
      <c r="I71" s="29">
        <v>385</v>
      </c>
    </row>
    <row r="72" spans="2:12" x14ac:dyDescent="0.25">
      <c r="B72" s="407"/>
      <c r="C72" s="34" t="s">
        <v>498</v>
      </c>
      <c r="D72" s="30">
        <v>115</v>
      </c>
      <c r="E72" s="30">
        <v>240</v>
      </c>
      <c r="F72" s="30">
        <v>809</v>
      </c>
      <c r="G72" s="30">
        <v>503</v>
      </c>
      <c r="H72" s="30">
        <v>638</v>
      </c>
      <c r="I72" s="30">
        <v>291</v>
      </c>
    </row>
    <row r="73" spans="2:12" x14ac:dyDescent="0.25">
      <c r="B73" s="407"/>
      <c r="C73" s="34" t="s">
        <v>499</v>
      </c>
      <c r="D73" s="30">
        <v>293</v>
      </c>
      <c r="E73" s="30">
        <v>189</v>
      </c>
      <c r="F73" s="30">
        <v>379</v>
      </c>
      <c r="G73" s="30">
        <v>159</v>
      </c>
      <c r="H73" s="30">
        <v>221</v>
      </c>
      <c r="I73" s="30">
        <v>88</v>
      </c>
    </row>
    <row r="74" spans="2:12" ht="15.75" thickBot="1" x14ac:dyDescent="0.3">
      <c r="B74" s="411"/>
      <c r="C74" s="29" t="s">
        <v>313</v>
      </c>
      <c r="D74" s="29">
        <v>408</v>
      </c>
      <c r="E74" s="29">
        <v>429</v>
      </c>
      <c r="F74" s="29">
        <v>587</v>
      </c>
      <c r="G74" s="29">
        <v>538</v>
      </c>
      <c r="H74" s="29">
        <v>859</v>
      </c>
      <c r="I74" s="29">
        <v>379</v>
      </c>
    </row>
    <row r="75" spans="2:12" x14ac:dyDescent="0.25">
      <c r="B75" s="406" t="s">
        <v>501</v>
      </c>
      <c r="C75" s="34" t="s">
        <v>459</v>
      </c>
      <c r="D75" s="30">
        <v>380</v>
      </c>
      <c r="E75" s="30">
        <v>809</v>
      </c>
      <c r="F75" s="30">
        <v>1007</v>
      </c>
      <c r="G75" s="30">
        <v>645</v>
      </c>
      <c r="H75" s="30">
        <v>910</v>
      </c>
      <c r="I75" s="30">
        <v>1798</v>
      </c>
    </row>
    <row r="76" spans="2:12" x14ac:dyDescent="0.25">
      <c r="B76" s="407"/>
      <c r="C76" s="34" t="s">
        <v>395</v>
      </c>
      <c r="D76" s="30">
        <v>7</v>
      </c>
      <c r="E76" s="30">
        <v>12</v>
      </c>
      <c r="F76" s="30">
        <v>26</v>
      </c>
      <c r="G76" s="30">
        <v>8</v>
      </c>
      <c r="H76" s="30">
        <v>89</v>
      </c>
      <c r="I76" s="30">
        <v>23</v>
      </c>
    </row>
    <row r="77" spans="2:12" x14ac:dyDescent="0.25">
      <c r="B77" s="407"/>
      <c r="C77" s="34" t="s">
        <v>398</v>
      </c>
      <c r="D77" s="30">
        <v>492</v>
      </c>
      <c r="E77" s="30">
        <v>597</v>
      </c>
      <c r="F77" s="30">
        <v>947</v>
      </c>
      <c r="G77" s="30">
        <v>804</v>
      </c>
      <c r="H77" s="30">
        <v>1022</v>
      </c>
      <c r="I77" s="30">
        <v>1181</v>
      </c>
    </row>
    <row r="78" spans="2:12" x14ac:dyDescent="0.25">
      <c r="B78" s="407"/>
      <c r="C78" s="34" t="s">
        <v>502</v>
      </c>
      <c r="D78" s="30">
        <v>5</v>
      </c>
      <c r="E78" s="30">
        <v>3</v>
      </c>
      <c r="F78" s="30">
        <v>16</v>
      </c>
      <c r="G78" s="30">
        <v>7</v>
      </c>
      <c r="H78" s="30">
        <v>7</v>
      </c>
      <c r="I78" s="30">
        <v>7</v>
      </c>
    </row>
    <row r="79" spans="2:12" x14ac:dyDescent="0.25">
      <c r="B79" s="407"/>
      <c r="C79" s="34" t="s">
        <v>503</v>
      </c>
      <c r="D79" s="30">
        <v>740</v>
      </c>
      <c r="E79" s="30">
        <v>471</v>
      </c>
      <c r="F79" s="30">
        <v>1179</v>
      </c>
      <c r="G79" s="30">
        <v>1508</v>
      </c>
      <c r="H79" s="30">
        <v>1940</v>
      </c>
      <c r="I79" s="30">
        <v>2181</v>
      </c>
    </row>
    <row r="80" spans="2:12" x14ac:dyDescent="0.25">
      <c r="B80" s="407"/>
      <c r="C80" s="34" t="s">
        <v>504</v>
      </c>
      <c r="D80" s="30">
        <v>315</v>
      </c>
      <c r="E80" s="30">
        <v>503</v>
      </c>
      <c r="F80" s="30">
        <v>461</v>
      </c>
      <c r="G80" s="30">
        <v>558</v>
      </c>
      <c r="H80" s="30">
        <v>917</v>
      </c>
      <c r="I80" s="30">
        <v>873</v>
      </c>
    </row>
    <row r="81" spans="2:9" x14ac:dyDescent="0.25">
      <c r="B81" s="407"/>
      <c r="C81" s="34" t="s">
        <v>505</v>
      </c>
      <c r="D81" s="30">
        <v>2</v>
      </c>
      <c r="E81" s="30">
        <v>0</v>
      </c>
      <c r="F81" s="30">
        <v>0</v>
      </c>
      <c r="G81" s="30">
        <v>0</v>
      </c>
      <c r="H81" s="30">
        <v>814</v>
      </c>
      <c r="I81" s="30">
        <v>85</v>
      </c>
    </row>
    <row r="82" spans="2:9" x14ac:dyDescent="0.25">
      <c r="B82" s="407"/>
      <c r="C82" s="34" t="s">
        <v>506</v>
      </c>
      <c r="D82" s="30">
        <v>0</v>
      </c>
      <c r="E82" s="30">
        <v>1</v>
      </c>
      <c r="F82" s="30">
        <v>0</v>
      </c>
      <c r="G82" s="30">
        <v>0</v>
      </c>
      <c r="H82" s="30">
        <v>0</v>
      </c>
      <c r="I82" s="30">
        <v>0</v>
      </c>
    </row>
    <row r="83" spans="2:9" x14ac:dyDescent="0.25">
      <c r="B83" s="407"/>
      <c r="C83" s="34" t="s">
        <v>507</v>
      </c>
      <c r="D83" s="30">
        <v>12</v>
      </c>
      <c r="E83" s="30">
        <v>20</v>
      </c>
      <c r="F83" s="30">
        <v>56</v>
      </c>
      <c r="G83" s="30">
        <v>46</v>
      </c>
      <c r="H83" s="30">
        <v>81</v>
      </c>
      <c r="I83" s="30">
        <v>64</v>
      </c>
    </row>
    <row r="84" spans="2:9" x14ac:dyDescent="0.25">
      <c r="B84" s="407"/>
      <c r="C84" s="34" t="s">
        <v>508</v>
      </c>
      <c r="D84" s="30">
        <v>10</v>
      </c>
      <c r="E84" s="30">
        <v>20</v>
      </c>
      <c r="F84" s="30">
        <v>39</v>
      </c>
      <c r="G84" s="30">
        <v>69</v>
      </c>
      <c r="H84" s="30">
        <v>74</v>
      </c>
      <c r="I84" s="30">
        <v>66</v>
      </c>
    </row>
    <row r="85" spans="2:9" x14ac:dyDescent="0.25">
      <c r="B85" s="407"/>
      <c r="C85" s="34" t="s">
        <v>71</v>
      </c>
      <c r="D85" s="30">
        <v>28</v>
      </c>
      <c r="E85" s="30">
        <v>44</v>
      </c>
      <c r="F85" s="30">
        <v>49</v>
      </c>
      <c r="G85" s="30">
        <v>11</v>
      </c>
      <c r="H85" s="30">
        <v>61</v>
      </c>
      <c r="I85" s="30">
        <v>83</v>
      </c>
    </row>
    <row r="86" spans="2:9" x14ac:dyDescent="0.25">
      <c r="B86" s="408"/>
      <c r="C86" s="137" t="s">
        <v>313</v>
      </c>
      <c r="D86" s="137">
        <v>1991</v>
      </c>
      <c r="E86" s="137">
        <v>2480</v>
      </c>
      <c r="F86" s="137">
        <v>3780</v>
      </c>
      <c r="G86" s="137">
        <v>3656</v>
      </c>
      <c r="H86" s="137">
        <f>SUM(H75:H85)</f>
        <v>5915</v>
      </c>
      <c r="I86" s="137">
        <v>6361</v>
      </c>
    </row>
    <row r="87" spans="2:9" x14ac:dyDescent="0.25">
      <c r="B87" s="132" t="s">
        <v>509</v>
      </c>
    </row>
    <row r="89" spans="2:9" x14ac:dyDescent="0.25">
      <c r="B89" s="9" t="s">
        <v>823</v>
      </c>
    </row>
    <row r="91" spans="2:9" x14ac:dyDescent="0.25">
      <c r="B91" s="141"/>
      <c r="C91" s="138" t="s">
        <v>496</v>
      </c>
      <c r="D91" s="197">
        <v>2019</v>
      </c>
      <c r="E91" s="197">
        <v>2020</v>
      </c>
      <c r="F91" s="197">
        <v>2021</v>
      </c>
      <c r="G91" s="197">
        <v>2022</v>
      </c>
      <c r="H91" s="197">
        <v>2023</v>
      </c>
    </row>
    <row r="92" spans="2:9" x14ac:dyDescent="0.25">
      <c r="B92" s="142" t="s">
        <v>510</v>
      </c>
      <c r="C92" s="140">
        <v>22548676.690000001</v>
      </c>
      <c r="D92" s="140">
        <v>36563753.68</v>
      </c>
      <c r="E92" s="140">
        <v>45875545.689999998</v>
      </c>
      <c r="F92" s="140">
        <v>63426406.420000002</v>
      </c>
      <c r="G92" s="140">
        <v>92302610.510000005</v>
      </c>
      <c r="H92" s="140">
        <v>102766280.55</v>
      </c>
    </row>
    <row r="93" spans="2:9" x14ac:dyDescent="0.25">
      <c r="B93" s="139" t="s">
        <v>511</v>
      </c>
      <c r="C93" s="143"/>
      <c r="D93" s="144"/>
      <c r="E93" s="144"/>
      <c r="F93" s="144"/>
      <c r="G93" s="145"/>
      <c r="H93" s="145"/>
    </row>
    <row r="94" spans="2:9" x14ac:dyDescent="0.25">
      <c r="B94" s="34" t="s">
        <v>512</v>
      </c>
      <c r="C94" s="30">
        <v>3103283.73</v>
      </c>
      <c r="D94" s="30">
        <v>1067657.8</v>
      </c>
      <c r="E94" s="30">
        <v>2496962.44</v>
      </c>
      <c r="F94" s="30">
        <v>6216382.29</v>
      </c>
      <c r="G94" s="30">
        <v>5475290.96</v>
      </c>
      <c r="H94" s="30">
        <v>6611499.3799999999</v>
      </c>
    </row>
    <row r="95" spans="2:9" x14ac:dyDescent="0.25">
      <c r="B95" s="34" t="s">
        <v>513</v>
      </c>
      <c r="C95" s="30">
        <v>67041.38</v>
      </c>
      <c r="D95" s="30">
        <v>92182.73</v>
      </c>
      <c r="E95" s="30">
        <v>132736.62</v>
      </c>
      <c r="F95" s="30">
        <v>566880.31999999995</v>
      </c>
      <c r="G95" s="30"/>
      <c r="H95" s="30"/>
    </row>
    <row r="96" spans="2:9" x14ac:dyDescent="0.25">
      <c r="B96" s="34" t="s">
        <v>514</v>
      </c>
      <c r="C96" s="30">
        <v>21524921.25</v>
      </c>
      <c r="D96" s="30">
        <v>14643115.050000001</v>
      </c>
      <c r="E96" s="30">
        <v>8311703.0800000001</v>
      </c>
      <c r="F96" s="30">
        <v>12063487.960000001</v>
      </c>
      <c r="G96" s="30">
        <v>27288379.870000001</v>
      </c>
      <c r="H96" s="30">
        <v>8673901.4299999997</v>
      </c>
    </row>
    <row r="97" spans="2:10" x14ac:dyDescent="0.25">
      <c r="B97" s="34" t="s">
        <v>515</v>
      </c>
      <c r="C97" s="30">
        <v>32939.68</v>
      </c>
      <c r="D97" s="30">
        <v>26801</v>
      </c>
      <c r="E97" s="30">
        <v>5196</v>
      </c>
      <c r="F97" s="30">
        <v>5685</v>
      </c>
      <c r="G97" s="30">
        <v>22167.18</v>
      </c>
      <c r="H97" s="30">
        <v>16950</v>
      </c>
    </row>
    <row r="98" spans="2:10" x14ac:dyDescent="0.25">
      <c r="B98" s="34" t="s">
        <v>516</v>
      </c>
      <c r="C98" s="30">
        <v>425538.37</v>
      </c>
      <c r="D98" s="30">
        <v>448754.74</v>
      </c>
      <c r="E98" s="30">
        <v>706363.67</v>
      </c>
      <c r="F98" s="30">
        <v>823390.43</v>
      </c>
      <c r="G98" s="30">
        <v>1271304.01</v>
      </c>
      <c r="H98" s="30">
        <v>426039.11</v>
      </c>
    </row>
    <row r="99" spans="2:10" x14ac:dyDescent="0.25">
      <c r="B99" s="34" t="s">
        <v>517</v>
      </c>
      <c r="C99" s="30">
        <v>867.5</v>
      </c>
      <c r="D99" s="30">
        <v>0</v>
      </c>
      <c r="E99" s="30">
        <v>0</v>
      </c>
      <c r="F99" s="30">
        <v>0</v>
      </c>
      <c r="G99" s="30">
        <v>55885</v>
      </c>
      <c r="H99" s="30">
        <v>1870978.48</v>
      </c>
    </row>
    <row r="100" spans="2:10" x14ac:dyDescent="0.25">
      <c r="B100" s="34" t="s">
        <v>518</v>
      </c>
      <c r="C100" s="30">
        <v>0</v>
      </c>
      <c r="D100" s="30">
        <v>15583.31</v>
      </c>
      <c r="E100" s="30">
        <v>0</v>
      </c>
      <c r="F100" s="30">
        <v>850606.1</v>
      </c>
      <c r="G100" s="30">
        <v>624.17999999999995</v>
      </c>
      <c r="H100" s="30">
        <v>10634</v>
      </c>
    </row>
    <row r="101" spans="2:10" x14ac:dyDescent="0.25">
      <c r="B101" s="34" t="s">
        <v>519</v>
      </c>
      <c r="C101" s="30">
        <v>244.92</v>
      </c>
      <c r="D101" s="30">
        <v>1354.54</v>
      </c>
      <c r="E101" s="30">
        <v>31</v>
      </c>
      <c r="F101" s="30">
        <v>0</v>
      </c>
      <c r="G101" s="30">
        <v>0</v>
      </c>
      <c r="H101" s="30">
        <v>0</v>
      </c>
    </row>
    <row r="102" spans="2:10" x14ac:dyDescent="0.25">
      <c r="B102" s="34" t="s">
        <v>520</v>
      </c>
      <c r="C102" s="30">
        <v>130061.44</v>
      </c>
      <c r="D102" s="30">
        <v>41050</v>
      </c>
      <c r="E102" s="30">
        <v>0</v>
      </c>
      <c r="F102" s="30">
        <v>7975</v>
      </c>
      <c r="G102" s="30">
        <v>0</v>
      </c>
      <c r="H102" s="30">
        <v>0</v>
      </c>
    </row>
    <row r="103" spans="2:10" x14ac:dyDescent="0.25">
      <c r="B103" s="34" t="s">
        <v>71</v>
      </c>
      <c r="C103" s="30">
        <v>0</v>
      </c>
      <c r="D103" s="30">
        <v>0</v>
      </c>
      <c r="E103" s="30">
        <v>0</v>
      </c>
      <c r="F103" s="30">
        <v>0</v>
      </c>
      <c r="G103" s="30">
        <v>1635</v>
      </c>
      <c r="H103" s="30">
        <v>0</v>
      </c>
    </row>
    <row r="104" spans="2:10" x14ac:dyDescent="0.25">
      <c r="B104" s="139" t="s">
        <v>313</v>
      </c>
      <c r="C104" s="137">
        <v>25284898.27</v>
      </c>
      <c r="D104" s="137">
        <v>16336499.17</v>
      </c>
      <c r="E104" s="137">
        <v>11652992.810000001</v>
      </c>
      <c r="F104" s="137">
        <v>20534407.100000001</v>
      </c>
      <c r="G104" s="137">
        <v>34115286.200000003</v>
      </c>
      <c r="H104" s="137">
        <v>17610002.399999999</v>
      </c>
    </row>
    <row r="105" spans="2:10" x14ac:dyDescent="0.25">
      <c r="B105" s="132" t="s">
        <v>509</v>
      </c>
    </row>
    <row r="106" spans="2:10" x14ac:dyDescent="0.25">
      <c r="B106" s="132"/>
    </row>
    <row r="107" spans="2:10" x14ac:dyDescent="0.25">
      <c r="B107" s="9" t="s">
        <v>824</v>
      </c>
    </row>
    <row r="109" spans="2:10" x14ac:dyDescent="0.25">
      <c r="B109" s="142" t="s">
        <v>521</v>
      </c>
      <c r="C109" s="140" t="s">
        <v>496</v>
      </c>
      <c r="D109" s="197">
        <v>2019</v>
      </c>
      <c r="E109" s="197">
        <v>2020</v>
      </c>
      <c r="F109" s="197">
        <v>2021</v>
      </c>
      <c r="G109" s="256">
        <v>2022</v>
      </c>
      <c r="H109" s="258">
        <v>2023</v>
      </c>
      <c r="I109" s="68"/>
      <c r="J109" s="261"/>
    </row>
    <row r="110" spans="2:10" x14ac:dyDescent="0.25">
      <c r="B110" s="34" t="s">
        <v>522</v>
      </c>
      <c r="C110" s="30">
        <v>0</v>
      </c>
      <c r="D110" s="30">
        <v>34935</v>
      </c>
      <c r="E110" s="30">
        <v>9468.5</v>
      </c>
      <c r="F110" s="30">
        <v>0</v>
      </c>
      <c r="G110" s="30">
        <v>0</v>
      </c>
      <c r="H110" s="30">
        <v>0</v>
      </c>
      <c r="I110" s="255"/>
      <c r="J110" s="77"/>
    </row>
    <row r="111" spans="2:10" x14ac:dyDescent="0.25">
      <c r="B111" s="34" t="s">
        <v>523</v>
      </c>
      <c r="C111" s="30">
        <v>0</v>
      </c>
      <c r="D111" s="30">
        <v>0</v>
      </c>
      <c r="E111" s="30">
        <v>992592.94</v>
      </c>
      <c r="F111" s="30">
        <v>3448.9</v>
      </c>
      <c r="G111" s="143">
        <v>95303</v>
      </c>
      <c r="H111" s="30">
        <v>0</v>
      </c>
      <c r="I111" s="262"/>
      <c r="J111" s="77"/>
    </row>
    <row r="112" spans="2:10" x14ac:dyDescent="0.25">
      <c r="B112" s="34" t="s">
        <v>502</v>
      </c>
      <c r="C112" s="30">
        <v>0</v>
      </c>
      <c r="D112" s="30">
        <v>7.58</v>
      </c>
      <c r="E112" s="30">
        <v>0</v>
      </c>
      <c r="F112" s="30">
        <v>0</v>
      </c>
      <c r="G112" s="30">
        <v>0</v>
      </c>
      <c r="H112" s="30">
        <v>0</v>
      </c>
      <c r="J112" s="77"/>
    </row>
    <row r="113" spans="2:10" x14ac:dyDescent="0.25">
      <c r="B113" s="34" t="s">
        <v>524</v>
      </c>
      <c r="C113" s="30">
        <v>282831.39</v>
      </c>
      <c r="D113" s="30">
        <v>70.58</v>
      </c>
      <c r="E113" s="30">
        <v>125.78</v>
      </c>
      <c r="F113" s="30">
        <v>2889.89</v>
      </c>
      <c r="G113" s="143">
        <v>12269.4</v>
      </c>
      <c r="H113" s="259">
        <v>1670312</v>
      </c>
      <c r="I113" s="262"/>
      <c r="J113" s="77"/>
    </row>
    <row r="114" spans="2:10" x14ac:dyDescent="0.25">
      <c r="B114" s="34" t="s">
        <v>525</v>
      </c>
      <c r="C114" s="30">
        <v>97</v>
      </c>
      <c r="D114" s="30">
        <v>1892.2</v>
      </c>
      <c r="E114" s="30">
        <v>0.5</v>
      </c>
      <c r="F114" s="30">
        <v>0</v>
      </c>
      <c r="G114" s="30">
        <v>0</v>
      </c>
      <c r="H114" s="30">
        <v>0</v>
      </c>
      <c r="I114" s="255"/>
      <c r="J114" s="77"/>
    </row>
    <row r="115" spans="2:10" x14ac:dyDescent="0.25">
      <c r="B115" s="34" t="s">
        <v>526</v>
      </c>
      <c r="C115" s="30">
        <v>3335</v>
      </c>
      <c r="D115" s="30">
        <v>406</v>
      </c>
      <c r="E115" s="30">
        <v>1323.68</v>
      </c>
      <c r="F115" s="30">
        <v>177</v>
      </c>
      <c r="G115" s="143">
        <v>6797.3</v>
      </c>
      <c r="H115" s="259">
        <v>15666.1</v>
      </c>
      <c r="I115" s="262"/>
      <c r="J115" s="77"/>
    </row>
    <row r="116" spans="2:10" x14ac:dyDescent="0.25">
      <c r="B116" s="34" t="s">
        <v>395</v>
      </c>
      <c r="C116" s="30">
        <v>342850</v>
      </c>
      <c r="D116" s="30">
        <v>244013</v>
      </c>
      <c r="E116" s="30">
        <v>492282.22</v>
      </c>
      <c r="F116" s="30">
        <v>542491.62</v>
      </c>
      <c r="G116" s="143">
        <v>803655.2</v>
      </c>
      <c r="H116" s="259">
        <v>760982.72</v>
      </c>
      <c r="I116" s="262"/>
      <c r="J116" s="77"/>
    </row>
    <row r="117" spans="2:10" x14ac:dyDescent="0.25">
      <c r="B117" s="34" t="s">
        <v>527</v>
      </c>
      <c r="C117" s="30">
        <v>0</v>
      </c>
      <c r="D117" s="30">
        <v>72.010000000000005</v>
      </c>
      <c r="E117" s="30">
        <v>0</v>
      </c>
      <c r="F117" s="30">
        <v>0</v>
      </c>
      <c r="G117" s="30">
        <v>0</v>
      </c>
      <c r="H117" s="30">
        <v>0</v>
      </c>
      <c r="I117" s="255"/>
      <c r="J117" s="77"/>
    </row>
    <row r="118" spans="2:10" x14ac:dyDescent="0.25">
      <c r="B118" s="34" t="s">
        <v>398</v>
      </c>
      <c r="C118" s="30">
        <v>0</v>
      </c>
      <c r="D118" s="30">
        <v>0</v>
      </c>
      <c r="E118" s="30">
        <v>370867.93</v>
      </c>
      <c r="F118" s="30">
        <v>3613313.31</v>
      </c>
      <c r="G118" s="143">
        <v>2749565.51</v>
      </c>
      <c r="H118" s="259">
        <v>1690010.9</v>
      </c>
      <c r="I118" s="262"/>
      <c r="J118" s="77"/>
    </row>
    <row r="119" spans="2:10" x14ac:dyDescent="0.25">
      <c r="B119" s="34" t="s">
        <v>528</v>
      </c>
      <c r="C119" s="30">
        <v>101345</v>
      </c>
      <c r="D119" s="30">
        <v>0</v>
      </c>
      <c r="E119" s="30">
        <v>46111</v>
      </c>
      <c r="F119" s="30">
        <v>425564.68</v>
      </c>
      <c r="G119" s="143">
        <v>161552.76999999999</v>
      </c>
      <c r="H119" s="259">
        <v>913155.38</v>
      </c>
      <c r="I119" s="262"/>
      <c r="J119" s="77"/>
    </row>
    <row r="120" spans="2:10" x14ac:dyDescent="0.25">
      <c r="B120" s="34" t="s">
        <v>529</v>
      </c>
      <c r="C120" s="30">
        <v>1810</v>
      </c>
      <c r="D120" s="30">
        <v>2321.36</v>
      </c>
      <c r="E120" s="30">
        <v>19924.79</v>
      </c>
      <c r="F120" s="30">
        <v>241.04</v>
      </c>
      <c r="G120" s="143">
        <v>7005</v>
      </c>
      <c r="H120" s="259">
        <v>720</v>
      </c>
      <c r="I120" s="255"/>
      <c r="J120" s="77"/>
    </row>
    <row r="121" spans="2:10" x14ac:dyDescent="0.25">
      <c r="B121" s="34" t="s">
        <v>530</v>
      </c>
      <c r="C121" s="30">
        <v>1772171.13</v>
      </c>
      <c r="D121" s="30">
        <v>1220.3800000000001</v>
      </c>
      <c r="E121" s="30">
        <v>0</v>
      </c>
      <c r="F121" s="30">
        <v>10437.66</v>
      </c>
      <c r="G121" s="143">
        <v>265482.26</v>
      </c>
      <c r="H121" s="259">
        <v>842</v>
      </c>
      <c r="I121" s="255"/>
      <c r="J121" s="77"/>
    </row>
    <row r="122" spans="2:10" x14ac:dyDescent="0.25">
      <c r="B122" s="34" t="s">
        <v>506</v>
      </c>
      <c r="C122" s="30">
        <v>65000</v>
      </c>
      <c r="D122" s="30">
        <v>0</v>
      </c>
      <c r="E122" s="30">
        <v>0</v>
      </c>
      <c r="F122" s="30">
        <v>0</v>
      </c>
      <c r="G122" s="30">
        <v>0</v>
      </c>
      <c r="H122" s="30">
        <v>0</v>
      </c>
      <c r="I122" s="255"/>
      <c r="J122" s="77"/>
    </row>
    <row r="123" spans="2:10" x14ac:dyDescent="0.25">
      <c r="B123" s="34" t="s">
        <v>531</v>
      </c>
      <c r="C123" s="30">
        <v>0</v>
      </c>
      <c r="D123" s="30">
        <v>0</v>
      </c>
      <c r="E123" s="30">
        <v>0</v>
      </c>
      <c r="F123" s="30">
        <v>2689.38</v>
      </c>
      <c r="G123" s="30">
        <v>0</v>
      </c>
      <c r="H123" s="259">
        <v>200</v>
      </c>
      <c r="I123" s="255"/>
      <c r="J123" s="77"/>
    </row>
    <row r="124" spans="2:10" x14ac:dyDescent="0.25">
      <c r="B124" s="34" t="s">
        <v>532</v>
      </c>
      <c r="C124" s="30">
        <v>0</v>
      </c>
      <c r="D124" s="30">
        <v>0</v>
      </c>
      <c r="E124" s="30">
        <v>0</v>
      </c>
      <c r="F124" s="30">
        <v>0</v>
      </c>
      <c r="G124" s="143">
        <v>6109.7</v>
      </c>
      <c r="H124" s="259">
        <v>586</v>
      </c>
      <c r="I124" s="255"/>
      <c r="J124" s="112"/>
    </row>
    <row r="125" spans="2:10" x14ac:dyDescent="0.25">
      <c r="B125" s="34" t="s">
        <v>533</v>
      </c>
      <c r="C125" s="30">
        <v>68762.73</v>
      </c>
      <c r="D125" s="30">
        <v>0</v>
      </c>
      <c r="E125" s="30">
        <v>0</v>
      </c>
      <c r="F125" s="30">
        <v>0</v>
      </c>
      <c r="G125" s="143">
        <v>85</v>
      </c>
      <c r="H125" s="259">
        <v>830</v>
      </c>
      <c r="I125" s="255"/>
      <c r="J125" s="77"/>
    </row>
    <row r="126" spans="2:10" x14ac:dyDescent="0.25">
      <c r="B126" s="34" t="s">
        <v>459</v>
      </c>
      <c r="C126" s="30">
        <v>530322.86</v>
      </c>
      <c r="D126" s="30">
        <v>304419.81</v>
      </c>
      <c r="E126" s="30">
        <v>236313.33</v>
      </c>
      <c r="F126" s="30">
        <v>1354422.51</v>
      </c>
      <c r="G126" s="143">
        <v>1063818.45</v>
      </c>
      <c r="H126" s="259">
        <v>1422616.51</v>
      </c>
      <c r="I126" s="262"/>
      <c r="J126" s="147"/>
    </row>
    <row r="127" spans="2:10" x14ac:dyDescent="0.25">
      <c r="B127" s="34" t="s">
        <v>71</v>
      </c>
      <c r="C127" s="30">
        <v>1800</v>
      </c>
      <c r="D127" s="30">
        <v>800</v>
      </c>
      <c r="E127" s="30">
        <v>764.66</v>
      </c>
      <c r="F127" s="30">
        <v>0</v>
      </c>
      <c r="G127" s="143">
        <v>83877</v>
      </c>
      <c r="H127" s="259">
        <v>84</v>
      </c>
      <c r="I127" s="255"/>
      <c r="J127" s="77"/>
    </row>
    <row r="128" spans="2:10" x14ac:dyDescent="0.25">
      <c r="B128" s="34" t="s">
        <v>534</v>
      </c>
      <c r="C128" s="30">
        <v>0</v>
      </c>
      <c r="D128" s="30">
        <v>472002.41</v>
      </c>
      <c r="E128" s="30">
        <v>376590.73</v>
      </c>
      <c r="F128" s="30">
        <v>15867.62</v>
      </c>
      <c r="G128" s="143">
        <v>152575.37</v>
      </c>
      <c r="H128" s="259">
        <v>45483.03</v>
      </c>
      <c r="I128" s="262"/>
      <c r="J128" s="77"/>
    </row>
    <row r="129" spans="2:10" x14ac:dyDescent="0.25">
      <c r="B129" s="34" t="s">
        <v>535</v>
      </c>
      <c r="C129" s="30">
        <v>0</v>
      </c>
      <c r="D129" s="30">
        <v>97680.2</v>
      </c>
      <c r="E129" s="30">
        <v>83040</v>
      </c>
      <c r="F129" s="30">
        <v>811719</v>
      </c>
      <c r="G129" s="143">
        <v>67195</v>
      </c>
      <c r="H129" s="259">
        <v>90010.74</v>
      </c>
      <c r="I129" s="262"/>
      <c r="J129" s="77"/>
    </row>
    <row r="130" spans="2:10" x14ac:dyDescent="0.25">
      <c r="B130" s="34" t="s">
        <v>536</v>
      </c>
      <c r="C130" s="30">
        <v>0</v>
      </c>
      <c r="D130" s="30">
        <v>0</v>
      </c>
      <c r="E130" s="30">
        <v>293</v>
      </c>
      <c r="F130" s="30">
        <v>0</v>
      </c>
      <c r="G130" s="30">
        <v>0</v>
      </c>
      <c r="H130" s="30">
        <v>0</v>
      </c>
      <c r="I130" s="131"/>
      <c r="J130" s="77"/>
    </row>
    <row r="131" spans="2:10" x14ac:dyDescent="0.25">
      <c r="B131" s="139" t="s">
        <v>313</v>
      </c>
      <c r="C131" s="137">
        <v>3170325.11</v>
      </c>
      <c r="D131" s="137">
        <v>1159840.53</v>
      </c>
      <c r="E131" s="137">
        <v>2629699.06</v>
      </c>
      <c r="F131" s="137">
        <v>6783262.6100000003</v>
      </c>
      <c r="G131" s="257">
        <v>5475290.96</v>
      </c>
      <c r="H131" s="260">
        <v>6611499.3800000008</v>
      </c>
      <c r="I131" s="263"/>
      <c r="J131" s="76"/>
    </row>
    <row r="132" spans="2:10" x14ac:dyDescent="0.25">
      <c r="B132" s="132" t="s">
        <v>509</v>
      </c>
    </row>
  </sheetData>
  <mergeCells count="4">
    <mergeCell ref="B75:B86"/>
    <mergeCell ref="B65:G65"/>
    <mergeCell ref="B69:B70"/>
    <mergeCell ref="B71:B74"/>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C2585B-B2B2-4CBB-901A-0FBBA1CED004}">
  <dimension ref="B2:J31"/>
  <sheetViews>
    <sheetView topLeftCell="A22" workbookViewId="0">
      <selection activeCell="E12" sqref="E12"/>
    </sheetView>
  </sheetViews>
  <sheetFormatPr baseColWidth="10" defaultColWidth="10.85546875" defaultRowHeight="15" x14ac:dyDescent="0.25"/>
  <cols>
    <col min="1" max="1" width="3.7109375" style="1" customWidth="1"/>
    <col min="2" max="2" width="18.7109375" style="1" customWidth="1"/>
    <col min="3" max="3" width="13" style="1" customWidth="1"/>
    <col min="4" max="4" width="11.28515625" style="1" customWidth="1"/>
    <col min="5" max="5" width="12.140625" style="1" customWidth="1"/>
    <col min="6" max="7" width="10.85546875" style="1"/>
    <col min="8" max="8" width="12.7109375" style="1" customWidth="1"/>
    <col min="9" max="10" width="10.85546875" style="1"/>
    <col min="11" max="11" width="12.85546875" style="1" customWidth="1"/>
    <col min="12" max="12" width="18.28515625" style="1" customWidth="1"/>
    <col min="13" max="13" width="14" style="1" customWidth="1"/>
    <col min="14" max="14" width="14.7109375" style="1" customWidth="1"/>
    <col min="15" max="15" width="13.7109375" style="1" customWidth="1"/>
    <col min="16" max="16" width="13.28515625" style="1" customWidth="1"/>
    <col min="17" max="16384" width="10.85546875" style="1"/>
  </cols>
  <sheetData>
    <row r="2" spans="2:10" x14ac:dyDescent="0.25">
      <c r="B2" s="9" t="s">
        <v>825</v>
      </c>
    </row>
    <row r="4" spans="2:10" x14ac:dyDescent="0.25">
      <c r="B4" s="146"/>
      <c r="C4" s="197">
        <v>2017</v>
      </c>
      <c r="D4" s="197">
        <v>2018</v>
      </c>
      <c r="E4" s="197">
        <v>2019</v>
      </c>
      <c r="F4" s="197">
        <v>2020</v>
      </c>
      <c r="G4" s="197">
        <v>2021</v>
      </c>
      <c r="H4" s="256">
        <v>2022</v>
      </c>
      <c r="I4" s="258">
        <v>2023</v>
      </c>
      <c r="J4" s="267"/>
    </row>
    <row r="5" spans="2:10" x14ac:dyDescent="0.25">
      <c r="B5" s="34" t="s">
        <v>537</v>
      </c>
      <c r="C5" s="30">
        <v>15</v>
      </c>
      <c r="D5" s="30">
        <v>45</v>
      </c>
      <c r="E5" s="30">
        <v>0</v>
      </c>
      <c r="F5" s="30">
        <v>0</v>
      </c>
      <c r="G5" s="30">
        <v>0</v>
      </c>
      <c r="H5" s="30">
        <v>0</v>
      </c>
      <c r="I5" s="265">
        <v>12</v>
      </c>
      <c r="J5" s="268"/>
    </row>
    <row r="6" spans="2:10" x14ac:dyDescent="0.25">
      <c r="B6" s="34" t="s">
        <v>392</v>
      </c>
      <c r="C6" s="30">
        <v>41149</v>
      </c>
      <c r="D6" s="30">
        <v>0</v>
      </c>
      <c r="E6" s="30">
        <v>68810</v>
      </c>
      <c r="F6" s="30">
        <v>13058.23</v>
      </c>
      <c r="G6" s="30" t="s">
        <v>538</v>
      </c>
      <c r="H6" s="264">
        <v>38629</v>
      </c>
      <c r="I6" s="266" t="s">
        <v>731</v>
      </c>
      <c r="J6" s="269"/>
    </row>
    <row r="7" spans="2:10" x14ac:dyDescent="0.25">
      <c r="B7" s="2" t="s">
        <v>539</v>
      </c>
    </row>
    <row r="9" spans="2:10" x14ac:dyDescent="0.25">
      <c r="B9" s="9" t="s">
        <v>826</v>
      </c>
    </row>
    <row r="11" spans="2:10" ht="14.45" customHeight="1" x14ac:dyDescent="0.25">
      <c r="B11" s="414"/>
      <c r="C11" s="415"/>
      <c r="D11" s="270">
        <v>2019</v>
      </c>
      <c r="E11" s="271">
        <v>2020</v>
      </c>
      <c r="F11" s="271">
        <v>2021</v>
      </c>
      <c r="G11" s="299">
        <v>2022</v>
      </c>
      <c r="H11" s="302">
        <v>2023</v>
      </c>
      <c r="I11" s="267"/>
    </row>
    <row r="12" spans="2:10" ht="43.15" customHeight="1" x14ac:dyDescent="0.25">
      <c r="B12" s="416" t="s">
        <v>732</v>
      </c>
      <c r="C12" s="417"/>
      <c r="D12" s="277">
        <v>202090055</v>
      </c>
      <c r="E12" s="277" t="s">
        <v>37</v>
      </c>
      <c r="F12" s="277">
        <v>221595</v>
      </c>
      <c r="G12" s="300">
        <v>998252968</v>
      </c>
      <c r="H12" s="303">
        <v>8577797</v>
      </c>
      <c r="I12" s="269"/>
    </row>
    <row r="13" spans="2:10" ht="26.1" customHeight="1" x14ac:dyDescent="0.25">
      <c r="B13" s="418" t="s">
        <v>733</v>
      </c>
      <c r="C13" s="276" t="s">
        <v>734</v>
      </c>
      <c r="D13" s="277"/>
      <c r="E13" s="277"/>
      <c r="F13" s="277"/>
      <c r="G13" s="300">
        <v>14805496</v>
      </c>
      <c r="H13" s="303">
        <v>172269</v>
      </c>
      <c r="I13" s="269"/>
    </row>
    <row r="14" spans="2:10" ht="30" customHeight="1" x14ac:dyDescent="0.25">
      <c r="B14" s="419"/>
      <c r="C14" s="275" t="s">
        <v>735</v>
      </c>
      <c r="D14" s="277"/>
      <c r="E14" s="277"/>
      <c r="F14" s="277"/>
      <c r="G14" s="300">
        <v>4119801</v>
      </c>
      <c r="H14" s="303"/>
      <c r="I14" s="269"/>
    </row>
    <row r="15" spans="2:10" ht="24" customHeight="1" x14ac:dyDescent="0.25">
      <c r="B15" s="419"/>
      <c r="C15" s="273" t="s">
        <v>438</v>
      </c>
      <c r="D15" s="277"/>
      <c r="E15" s="277"/>
      <c r="F15" s="277"/>
      <c r="G15" s="300">
        <v>63996782</v>
      </c>
      <c r="H15" s="303">
        <v>8405528</v>
      </c>
      <c r="I15" s="269"/>
    </row>
    <row r="16" spans="2:10" ht="24.6" customHeight="1" x14ac:dyDescent="0.25">
      <c r="B16" s="419"/>
      <c r="C16" s="272" t="s">
        <v>456</v>
      </c>
      <c r="D16" s="277"/>
      <c r="E16" s="277"/>
      <c r="F16" s="277"/>
      <c r="G16" s="300">
        <v>60000000</v>
      </c>
      <c r="H16" s="303"/>
      <c r="I16" s="269"/>
    </row>
    <row r="17" spans="2:8" x14ac:dyDescent="0.25">
      <c r="B17" s="419"/>
      <c r="C17" s="274" t="s">
        <v>736</v>
      </c>
      <c r="D17" s="277"/>
      <c r="E17" s="277"/>
      <c r="F17" s="277"/>
      <c r="G17" s="300">
        <v>855330889</v>
      </c>
      <c r="H17" s="303"/>
    </row>
    <row r="18" spans="2:8" ht="100.9" customHeight="1" x14ac:dyDescent="0.25">
      <c r="B18" s="416" t="s">
        <v>737</v>
      </c>
      <c r="C18" s="420"/>
      <c r="D18" s="277" t="s">
        <v>37</v>
      </c>
      <c r="E18" s="277" t="s">
        <v>37</v>
      </c>
      <c r="F18" s="277" t="s">
        <v>37</v>
      </c>
      <c r="G18" s="301" t="s">
        <v>738</v>
      </c>
      <c r="H18" s="304" t="s">
        <v>739</v>
      </c>
    </row>
    <row r="19" spans="2:8" x14ac:dyDescent="0.25">
      <c r="B19" s="109" t="s">
        <v>540</v>
      </c>
    </row>
    <row r="20" spans="2:8" ht="109.15" customHeight="1" x14ac:dyDescent="0.25">
      <c r="B20" s="403" t="s">
        <v>541</v>
      </c>
      <c r="C20" s="413"/>
      <c r="D20" s="413"/>
      <c r="E20" s="413"/>
      <c r="F20" s="413"/>
      <c r="G20" s="413"/>
      <c r="H20" s="413"/>
    </row>
    <row r="22" spans="2:8" x14ac:dyDescent="0.25">
      <c r="B22" s="9" t="s">
        <v>827</v>
      </c>
    </row>
    <row r="24" spans="2:8" x14ac:dyDescent="0.25">
      <c r="B24"/>
      <c r="C24" s="299">
        <v>2022</v>
      </c>
      <c r="D24" s="302">
        <v>2023</v>
      </c>
    </row>
    <row r="25" spans="2:8" x14ac:dyDescent="0.25">
      <c r="B25" s="305" t="s">
        <v>746</v>
      </c>
      <c r="C25" s="277">
        <v>131</v>
      </c>
      <c r="D25" s="277">
        <v>120</v>
      </c>
    </row>
    <row r="26" spans="2:8" x14ac:dyDescent="0.25">
      <c r="B26" s="305" t="s">
        <v>129</v>
      </c>
      <c r="C26" s="277">
        <v>80851516</v>
      </c>
      <c r="D26" s="277">
        <v>167116475</v>
      </c>
    </row>
    <row r="27" spans="2:8" ht="25.5" x14ac:dyDescent="0.25">
      <c r="B27" s="359" t="s">
        <v>747</v>
      </c>
      <c r="C27" s="358" t="s">
        <v>37</v>
      </c>
      <c r="D27" s="277" t="s">
        <v>748</v>
      </c>
    </row>
    <row r="28" spans="2:8" ht="16.149999999999999" customHeight="1" x14ac:dyDescent="0.25">
      <c r="B28" s="109" t="s">
        <v>540</v>
      </c>
    </row>
    <row r="29" spans="2:8" ht="22.15" customHeight="1" x14ac:dyDescent="0.25">
      <c r="B29" s="403" t="s">
        <v>749</v>
      </c>
      <c r="C29" s="403"/>
      <c r="D29" s="403"/>
      <c r="E29" s="403"/>
      <c r="F29" s="403"/>
      <c r="G29" s="403"/>
      <c r="H29" s="403"/>
    </row>
    <row r="30" spans="2:8" x14ac:dyDescent="0.25">
      <c r="B30" s="403"/>
      <c r="C30" s="403"/>
      <c r="D30" s="403"/>
      <c r="E30" s="403"/>
      <c r="F30" s="403"/>
      <c r="G30" s="403"/>
      <c r="H30" s="403"/>
    </row>
    <row r="31" spans="2:8" x14ac:dyDescent="0.25">
      <c r="B31" s="403"/>
      <c r="C31" s="403"/>
      <c r="D31" s="403"/>
      <c r="E31" s="403"/>
      <c r="F31" s="403"/>
      <c r="G31" s="403"/>
      <c r="H31" s="403"/>
    </row>
  </sheetData>
  <mergeCells count="6">
    <mergeCell ref="B29:H31"/>
    <mergeCell ref="B20:H20"/>
    <mergeCell ref="B11:C11"/>
    <mergeCell ref="B12:C12"/>
    <mergeCell ref="B13:B17"/>
    <mergeCell ref="B18:C18"/>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BC12A-E95D-4DB5-8EBA-D4A95A6F002F}">
  <dimension ref="B2:J56"/>
  <sheetViews>
    <sheetView topLeftCell="A6" workbookViewId="0">
      <selection activeCell="D9" sqref="D9"/>
    </sheetView>
  </sheetViews>
  <sheetFormatPr baseColWidth="10" defaultColWidth="10.85546875" defaultRowHeight="15" x14ac:dyDescent="0.25"/>
  <cols>
    <col min="1" max="1" width="3.85546875" style="1" customWidth="1"/>
    <col min="2" max="2" width="34.28515625" style="1" customWidth="1"/>
    <col min="3" max="4" width="10.85546875" style="1" customWidth="1"/>
    <col min="5" max="16384" width="10.85546875" style="1"/>
  </cols>
  <sheetData>
    <row r="2" spans="2:9" x14ac:dyDescent="0.25">
      <c r="B2" s="9" t="s">
        <v>828</v>
      </c>
    </row>
    <row r="3" spans="2:9" x14ac:dyDescent="0.25">
      <c r="B3" s="404"/>
      <c r="C3" s="404"/>
      <c r="D3" s="404"/>
      <c r="E3" s="404"/>
      <c r="F3" s="404"/>
      <c r="G3" s="404"/>
    </row>
    <row r="4" spans="2:9" x14ac:dyDescent="0.25">
      <c r="B4" s="149"/>
      <c r="C4" s="197">
        <v>2017</v>
      </c>
      <c r="D4" s="197">
        <v>2018</v>
      </c>
      <c r="E4" s="197">
        <v>2019</v>
      </c>
      <c r="F4" s="197">
        <v>2020</v>
      </c>
      <c r="G4" s="197">
        <v>2021</v>
      </c>
      <c r="H4" s="197">
        <v>2022</v>
      </c>
      <c r="I4" s="197">
        <v>2023</v>
      </c>
    </row>
    <row r="5" spans="2:9" x14ac:dyDescent="0.25">
      <c r="B5" s="29" t="s">
        <v>542</v>
      </c>
      <c r="C5" s="140">
        <v>58</v>
      </c>
      <c r="D5" s="140">
        <v>52</v>
      </c>
      <c r="E5" s="140">
        <v>48</v>
      </c>
      <c r="F5" s="140">
        <v>50</v>
      </c>
      <c r="G5" s="140">
        <v>54</v>
      </c>
      <c r="H5" s="140">
        <v>58</v>
      </c>
      <c r="I5" s="140">
        <v>88</v>
      </c>
    </row>
    <row r="6" spans="2:9" ht="29.1" customHeight="1" x14ac:dyDescent="0.25">
      <c r="B6" s="148" t="s">
        <v>543</v>
      </c>
      <c r="C6" s="30">
        <v>46</v>
      </c>
      <c r="D6" s="30">
        <v>32</v>
      </c>
      <c r="E6" s="30">
        <v>28</v>
      </c>
      <c r="F6" s="30">
        <v>22</v>
      </c>
      <c r="G6" s="30">
        <v>26</v>
      </c>
      <c r="H6" s="150">
        <v>30</v>
      </c>
      <c r="I6" s="150">
        <v>38</v>
      </c>
    </row>
    <row r="7" spans="2:9" ht="29.1" customHeight="1" x14ac:dyDescent="0.25">
      <c r="B7" s="148" t="s">
        <v>544</v>
      </c>
      <c r="C7" s="30">
        <v>79.31</v>
      </c>
      <c r="D7" s="30">
        <v>61.5</v>
      </c>
      <c r="E7" s="30">
        <v>58.3</v>
      </c>
      <c r="F7" s="30">
        <v>44</v>
      </c>
      <c r="G7" s="30">
        <v>48.18</v>
      </c>
      <c r="H7" s="98">
        <v>51.7</v>
      </c>
      <c r="I7" s="98">
        <v>43.18</v>
      </c>
    </row>
    <row r="8" spans="2:9" x14ac:dyDescent="0.25">
      <c r="B8" s="140" t="s">
        <v>545</v>
      </c>
      <c r="C8" s="140">
        <v>27</v>
      </c>
      <c r="D8" s="140">
        <v>24</v>
      </c>
      <c r="E8" s="140">
        <v>21</v>
      </c>
      <c r="F8" s="140">
        <v>18</v>
      </c>
      <c r="G8" s="140">
        <v>17</v>
      </c>
      <c r="H8" s="140">
        <v>35</v>
      </c>
      <c r="I8" s="140">
        <v>81</v>
      </c>
    </row>
    <row r="9" spans="2:9" ht="23.1" customHeight="1" x14ac:dyDescent="0.25">
      <c r="B9" s="148" t="s">
        <v>543</v>
      </c>
      <c r="C9" s="30">
        <v>9</v>
      </c>
      <c r="D9" s="30">
        <v>7</v>
      </c>
      <c r="E9" s="30">
        <v>4</v>
      </c>
      <c r="F9" s="30">
        <v>7</v>
      </c>
      <c r="G9" s="30">
        <v>6</v>
      </c>
      <c r="H9" s="150">
        <v>12</v>
      </c>
      <c r="I9" s="150">
        <v>27</v>
      </c>
    </row>
    <row r="10" spans="2:9" ht="23.1" customHeight="1" x14ac:dyDescent="0.25">
      <c r="B10" s="148" t="s">
        <v>544</v>
      </c>
      <c r="C10" s="30">
        <v>33.33</v>
      </c>
      <c r="D10" s="30">
        <v>29.16</v>
      </c>
      <c r="E10" s="30">
        <v>19.04</v>
      </c>
      <c r="F10" s="30">
        <v>33.33</v>
      </c>
      <c r="G10" s="30">
        <v>35.29</v>
      </c>
      <c r="H10" s="98">
        <v>34.200000000000003</v>
      </c>
      <c r="I10" s="98">
        <v>33.33</v>
      </c>
    </row>
    <row r="11" spans="2:9" x14ac:dyDescent="0.25">
      <c r="B11" s="2" t="s">
        <v>548</v>
      </c>
      <c r="H11" s="151"/>
      <c r="I11" s="151"/>
    </row>
    <row r="13" spans="2:9" x14ac:dyDescent="0.25">
      <c r="B13" s="9" t="s">
        <v>899</v>
      </c>
    </row>
    <row r="14" spans="2:9" x14ac:dyDescent="0.25">
      <c r="B14" s="66"/>
    </row>
    <row r="15" spans="2:9" x14ac:dyDescent="0.25">
      <c r="B15" s="152"/>
      <c r="C15" s="197">
        <v>2017</v>
      </c>
      <c r="D15" s="197">
        <v>2018</v>
      </c>
      <c r="E15" s="197">
        <v>2019</v>
      </c>
      <c r="F15" s="197">
        <v>2020</v>
      </c>
      <c r="G15" s="197">
        <v>2021</v>
      </c>
      <c r="H15" s="197">
        <v>2022</v>
      </c>
      <c r="I15" s="197">
        <v>2023</v>
      </c>
    </row>
    <row r="16" spans="2:9" x14ac:dyDescent="0.25">
      <c r="B16" s="148" t="s">
        <v>546</v>
      </c>
      <c r="C16" s="30">
        <v>21</v>
      </c>
      <c r="D16" s="30">
        <v>14</v>
      </c>
      <c r="E16" s="30">
        <v>7</v>
      </c>
      <c r="F16" s="30">
        <v>9</v>
      </c>
      <c r="G16" s="30">
        <v>26</v>
      </c>
      <c r="H16" s="150">
        <v>30</v>
      </c>
      <c r="I16" s="150">
        <v>44</v>
      </c>
    </row>
    <row r="17" spans="2:10" x14ac:dyDescent="0.25">
      <c r="B17" s="148" t="s">
        <v>900</v>
      </c>
      <c r="C17" s="30">
        <v>35</v>
      </c>
      <c r="D17" s="30">
        <v>30</v>
      </c>
      <c r="E17" s="30">
        <v>12</v>
      </c>
      <c r="F17" s="30">
        <v>8</v>
      </c>
      <c r="G17" s="30">
        <v>22</v>
      </c>
      <c r="H17" s="150">
        <v>20</v>
      </c>
      <c r="I17" s="150">
        <v>15</v>
      </c>
    </row>
    <row r="18" spans="2:10" x14ac:dyDescent="0.25">
      <c r="B18" s="148" t="s">
        <v>901</v>
      </c>
      <c r="C18" s="30">
        <v>201</v>
      </c>
      <c r="D18" s="30">
        <v>116</v>
      </c>
      <c r="E18" s="30">
        <v>65</v>
      </c>
      <c r="F18" s="30">
        <v>33</v>
      </c>
      <c r="G18" s="30">
        <v>120</v>
      </c>
      <c r="H18" s="150">
        <v>135</v>
      </c>
      <c r="I18" s="150">
        <v>166</v>
      </c>
    </row>
    <row r="19" spans="2:10" x14ac:dyDescent="0.25">
      <c r="B19" s="147" t="s">
        <v>902</v>
      </c>
    </row>
    <row r="21" spans="2:10" x14ac:dyDescent="0.25">
      <c r="B21" s="9" t="s">
        <v>829</v>
      </c>
    </row>
    <row r="22" spans="2:10" x14ac:dyDescent="0.25">
      <c r="B22" s="65"/>
    </row>
    <row r="23" spans="2:10" x14ac:dyDescent="0.25">
      <c r="B23" s="153"/>
      <c r="C23" s="197">
        <v>2018</v>
      </c>
      <c r="D23" s="197">
        <v>2019</v>
      </c>
      <c r="E23" s="197">
        <v>2020</v>
      </c>
      <c r="F23" s="197">
        <v>2021</v>
      </c>
      <c r="G23" s="197">
        <v>2022</v>
      </c>
      <c r="H23" s="197">
        <v>2023</v>
      </c>
    </row>
    <row r="24" spans="2:10" x14ac:dyDescent="0.25">
      <c r="B24" s="148" t="s">
        <v>546</v>
      </c>
      <c r="C24" s="30">
        <v>38</v>
      </c>
      <c r="D24" s="30">
        <v>95</v>
      </c>
      <c r="E24" s="30">
        <v>113</v>
      </c>
      <c r="F24" s="30">
        <v>129</v>
      </c>
      <c r="G24" s="30">
        <v>158</v>
      </c>
      <c r="H24" s="30">
        <v>135</v>
      </c>
    </row>
    <row r="25" spans="2:10" x14ac:dyDescent="0.25">
      <c r="B25" s="148" t="s">
        <v>900</v>
      </c>
      <c r="C25" s="30">
        <v>12</v>
      </c>
      <c r="D25" s="30">
        <v>33</v>
      </c>
      <c r="E25" s="30">
        <v>25</v>
      </c>
      <c r="F25" s="30">
        <v>25</v>
      </c>
      <c r="G25" s="30">
        <v>16</v>
      </c>
      <c r="H25" s="30">
        <v>17</v>
      </c>
    </row>
    <row r="26" spans="2:10" x14ac:dyDescent="0.25">
      <c r="B26" s="148" t="s">
        <v>901</v>
      </c>
      <c r="C26" s="30">
        <v>522</v>
      </c>
      <c r="D26" s="30">
        <v>326</v>
      </c>
      <c r="E26" s="30">
        <v>408</v>
      </c>
      <c r="F26" s="30">
        <v>437</v>
      </c>
      <c r="G26" s="30">
        <v>417</v>
      </c>
      <c r="H26" s="30">
        <v>397</v>
      </c>
    </row>
    <row r="27" spans="2:10" x14ac:dyDescent="0.25">
      <c r="B27" s="147" t="s">
        <v>902</v>
      </c>
    </row>
    <row r="29" spans="2:10" x14ac:dyDescent="0.25">
      <c r="B29" s="9" t="s">
        <v>830</v>
      </c>
    </row>
    <row r="31" spans="2:10" x14ac:dyDescent="0.25">
      <c r="B31" s="154"/>
      <c r="C31" s="197">
        <v>2017</v>
      </c>
      <c r="D31" s="197">
        <v>2018</v>
      </c>
      <c r="E31" s="197">
        <v>2019</v>
      </c>
      <c r="F31" s="197">
        <v>2020</v>
      </c>
      <c r="G31" s="197">
        <v>2021</v>
      </c>
      <c r="H31" s="256">
        <v>2022</v>
      </c>
      <c r="I31" s="258">
        <v>2023</v>
      </c>
    </row>
    <row r="32" spans="2:10" x14ac:dyDescent="0.25">
      <c r="B32" s="29" t="s">
        <v>542</v>
      </c>
      <c r="C32" s="29">
        <v>7</v>
      </c>
      <c r="D32" s="29">
        <v>5</v>
      </c>
      <c r="E32" s="29">
        <v>10</v>
      </c>
      <c r="F32" s="29">
        <v>46</v>
      </c>
      <c r="G32" s="29">
        <v>67</v>
      </c>
      <c r="H32" s="199">
        <v>24</v>
      </c>
      <c r="I32" s="278">
        <v>13</v>
      </c>
      <c r="J32" s="87"/>
    </row>
    <row r="33" spans="2:10" x14ac:dyDescent="0.25">
      <c r="B33" s="148" t="s">
        <v>549</v>
      </c>
      <c r="C33" s="30">
        <v>5</v>
      </c>
      <c r="D33" s="30">
        <v>3</v>
      </c>
      <c r="E33" s="30">
        <v>3</v>
      </c>
      <c r="F33" s="30">
        <v>23</v>
      </c>
      <c r="G33" s="30">
        <v>47</v>
      </c>
      <c r="H33" s="306">
        <v>9</v>
      </c>
      <c r="I33" s="307">
        <v>10</v>
      </c>
      <c r="J33" s="87"/>
    </row>
    <row r="34" spans="2:10" x14ac:dyDescent="0.25">
      <c r="B34" s="148" t="s">
        <v>550</v>
      </c>
      <c r="C34" s="30">
        <v>2</v>
      </c>
      <c r="D34" s="30">
        <v>2</v>
      </c>
      <c r="E34" s="30">
        <v>2</v>
      </c>
      <c r="F34" s="30">
        <v>6</v>
      </c>
      <c r="G34" s="30">
        <v>9</v>
      </c>
      <c r="H34" s="306">
        <v>7</v>
      </c>
      <c r="I34" s="307">
        <v>3</v>
      </c>
      <c r="J34" s="87"/>
    </row>
    <row r="35" spans="2:10" x14ac:dyDescent="0.25">
      <c r="B35" s="148" t="s">
        <v>551</v>
      </c>
      <c r="C35" s="30">
        <v>0</v>
      </c>
      <c r="D35" s="30">
        <v>0</v>
      </c>
      <c r="E35" s="30">
        <v>5</v>
      </c>
      <c r="F35" s="30">
        <v>17</v>
      </c>
      <c r="G35" s="30">
        <v>11</v>
      </c>
      <c r="H35" s="306">
        <v>8</v>
      </c>
      <c r="I35" s="307" t="s">
        <v>740</v>
      </c>
      <c r="J35" s="87"/>
    </row>
    <row r="36" spans="2:10" x14ac:dyDescent="0.25">
      <c r="B36" s="29" t="s">
        <v>545</v>
      </c>
      <c r="C36" s="29">
        <v>4</v>
      </c>
      <c r="D36" s="29">
        <v>4</v>
      </c>
      <c r="E36" s="29">
        <v>16</v>
      </c>
      <c r="F36" s="29">
        <v>73</v>
      </c>
      <c r="G36" s="29">
        <v>100</v>
      </c>
      <c r="H36" s="199">
        <v>8</v>
      </c>
      <c r="I36" s="278">
        <v>6</v>
      </c>
      <c r="J36" s="87"/>
    </row>
    <row r="37" spans="2:10" x14ac:dyDescent="0.25">
      <c r="B37" s="148" t="s">
        <v>549</v>
      </c>
      <c r="C37" s="30">
        <v>2</v>
      </c>
      <c r="D37" s="30">
        <v>2</v>
      </c>
      <c r="E37" s="30">
        <v>2</v>
      </c>
      <c r="F37" s="30">
        <v>12</v>
      </c>
      <c r="G37" s="30">
        <v>27</v>
      </c>
      <c r="H37" s="306">
        <v>2</v>
      </c>
      <c r="I37" s="307">
        <v>1</v>
      </c>
      <c r="J37" s="87"/>
    </row>
    <row r="38" spans="2:10" x14ac:dyDescent="0.25">
      <c r="B38" s="148" t="s">
        <v>550</v>
      </c>
      <c r="C38" s="30">
        <v>0</v>
      </c>
      <c r="D38" s="30">
        <v>1</v>
      </c>
      <c r="E38" s="30">
        <v>1</v>
      </c>
      <c r="F38" s="30">
        <v>1</v>
      </c>
      <c r="G38" s="30">
        <v>4</v>
      </c>
      <c r="H38" s="306">
        <v>0</v>
      </c>
      <c r="I38" s="307">
        <v>0</v>
      </c>
      <c r="J38" s="87"/>
    </row>
    <row r="39" spans="2:10" x14ac:dyDescent="0.25">
      <c r="B39" s="148" t="s">
        <v>551</v>
      </c>
      <c r="C39" s="30">
        <v>2</v>
      </c>
      <c r="D39" s="30">
        <v>1</v>
      </c>
      <c r="E39" s="30">
        <v>13</v>
      </c>
      <c r="F39" s="30">
        <v>60</v>
      </c>
      <c r="G39" s="30">
        <v>69</v>
      </c>
      <c r="H39" s="306">
        <v>6</v>
      </c>
      <c r="I39" s="308" t="s">
        <v>741</v>
      </c>
      <c r="J39" s="87"/>
    </row>
    <row r="40" spans="2:10" x14ac:dyDescent="0.25">
      <c r="B40" s="2" t="s">
        <v>547</v>
      </c>
      <c r="J40" s="421"/>
    </row>
    <row r="41" spans="2:10" x14ac:dyDescent="0.25">
      <c r="J41" s="422"/>
    </row>
    <row r="43" spans="2:10" x14ac:dyDescent="0.25">
      <c r="B43" s="213" t="s">
        <v>831</v>
      </c>
    </row>
    <row r="45" spans="2:10" x14ac:dyDescent="0.25">
      <c r="B45" s="309"/>
      <c r="C45" s="285">
        <v>2019</v>
      </c>
      <c r="D45" s="285">
        <v>2020</v>
      </c>
      <c r="E45" s="285">
        <v>2021</v>
      </c>
      <c r="F45" s="285">
        <v>2022</v>
      </c>
      <c r="G45" s="285">
        <v>2023</v>
      </c>
    </row>
    <row r="46" spans="2:10" x14ac:dyDescent="0.25">
      <c r="B46" s="310" t="s">
        <v>750</v>
      </c>
      <c r="C46" s="30">
        <v>820</v>
      </c>
      <c r="D46" s="30">
        <v>586</v>
      </c>
      <c r="E46" s="30">
        <v>716</v>
      </c>
      <c r="F46" s="30">
        <v>744</v>
      </c>
      <c r="G46" s="30">
        <v>753</v>
      </c>
    </row>
    <row r="47" spans="2:10" x14ac:dyDescent="0.25">
      <c r="B47" s="310" t="s">
        <v>751</v>
      </c>
      <c r="C47" s="30">
        <v>251</v>
      </c>
      <c r="D47" s="30">
        <v>202</v>
      </c>
      <c r="E47" s="30">
        <v>262</v>
      </c>
      <c r="F47" s="30">
        <v>312</v>
      </c>
      <c r="G47" s="30">
        <v>362</v>
      </c>
    </row>
    <row r="48" spans="2:10" x14ac:dyDescent="0.25">
      <c r="B48" s="2" t="s">
        <v>752</v>
      </c>
    </row>
    <row r="51" spans="2:7" x14ac:dyDescent="0.25">
      <c r="B51" s="213" t="s">
        <v>832</v>
      </c>
    </row>
    <row r="53" spans="2:7" x14ac:dyDescent="0.25">
      <c r="C53" s="285">
        <v>2019</v>
      </c>
      <c r="D53" s="285">
        <v>2020</v>
      </c>
      <c r="E53" s="285">
        <v>2021</v>
      </c>
      <c r="F53" s="285">
        <v>2022</v>
      </c>
      <c r="G53" s="285">
        <v>2023</v>
      </c>
    </row>
    <row r="54" spans="2:7" x14ac:dyDescent="0.25">
      <c r="B54" s="310" t="s">
        <v>750</v>
      </c>
      <c r="C54" s="30">
        <v>325</v>
      </c>
      <c r="D54" s="30">
        <v>246</v>
      </c>
      <c r="E54" s="30">
        <v>451</v>
      </c>
      <c r="F54" s="30">
        <v>435</v>
      </c>
      <c r="G54" s="30">
        <v>440</v>
      </c>
    </row>
    <row r="55" spans="2:7" x14ac:dyDescent="0.25">
      <c r="B55" s="310" t="s">
        <v>751</v>
      </c>
      <c r="C55" s="30">
        <v>82</v>
      </c>
      <c r="D55" s="30">
        <v>71</v>
      </c>
      <c r="E55" s="30">
        <v>102</v>
      </c>
      <c r="F55" s="30">
        <v>144</v>
      </c>
      <c r="G55" s="30">
        <v>132</v>
      </c>
    </row>
    <row r="56" spans="2:7" x14ac:dyDescent="0.25">
      <c r="B56" s="2" t="s">
        <v>752</v>
      </c>
    </row>
  </sheetData>
  <mergeCells count="2">
    <mergeCell ref="B3:G3"/>
    <mergeCell ref="J40:J41"/>
  </mergeCell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183A5D-2EBB-407D-B4CA-83D0A4FCFA32}">
  <dimension ref="B2:I19"/>
  <sheetViews>
    <sheetView topLeftCell="A16" workbookViewId="0"/>
  </sheetViews>
  <sheetFormatPr baseColWidth="10" defaultColWidth="10.85546875" defaultRowHeight="15" x14ac:dyDescent="0.25"/>
  <cols>
    <col min="1" max="1" width="5.28515625" style="1" customWidth="1"/>
    <col min="2" max="2" width="20.140625" style="1" customWidth="1"/>
    <col min="3" max="16384" width="10.85546875" style="1"/>
  </cols>
  <sheetData>
    <row r="2" spans="2:9" x14ac:dyDescent="0.25">
      <c r="B2" s="9" t="s">
        <v>833</v>
      </c>
    </row>
    <row r="4" spans="2:9" x14ac:dyDescent="0.25">
      <c r="B4" s="156"/>
      <c r="C4" s="197">
        <v>2017</v>
      </c>
      <c r="D4" s="197">
        <v>2018</v>
      </c>
      <c r="E4" s="197">
        <v>2019</v>
      </c>
      <c r="F4" s="197">
        <v>2020</v>
      </c>
      <c r="G4" s="197">
        <v>2021</v>
      </c>
      <c r="H4" s="197">
        <v>2022</v>
      </c>
      <c r="I4" s="197">
        <v>2023</v>
      </c>
    </row>
    <row r="5" spans="2:9" ht="25.5" customHeight="1" x14ac:dyDescent="0.25">
      <c r="B5" s="26" t="s">
        <v>552</v>
      </c>
      <c r="C5" s="30">
        <v>611</v>
      </c>
      <c r="D5" s="30">
        <v>696</v>
      </c>
      <c r="E5" s="30">
        <v>740</v>
      </c>
      <c r="F5" s="30">
        <v>769</v>
      </c>
      <c r="G5" s="30">
        <v>910</v>
      </c>
      <c r="H5" s="150">
        <v>792</v>
      </c>
      <c r="I5" s="150">
        <v>742</v>
      </c>
    </row>
    <row r="6" spans="2:9" ht="26.45" customHeight="1" x14ac:dyDescent="0.25">
      <c r="B6" s="155" t="s">
        <v>553</v>
      </c>
      <c r="C6" s="14">
        <v>11</v>
      </c>
      <c r="D6" s="14">
        <v>20</v>
      </c>
      <c r="E6" s="14">
        <v>33</v>
      </c>
      <c r="F6" s="14">
        <v>25</v>
      </c>
      <c r="G6" s="14">
        <v>18</v>
      </c>
      <c r="H6" s="158">
        <v>14</v>
      </c>
      <c r="I6" s="158">
        <v>8</v>
      </c>
    </row>
    <row r="7" spans="2:9" ht="31.5" customHeight="1" x14ac:dyDescent="0.25">
      <c r="B7" s="26" t="s">
        <v>554</v>
      </c>
      <c r="C7" s="30">
        <v>177</v>
      </c>
      <c r="D7" s="30">
        <v>338</v>
      </c>
      <c r="E7" s="30">
        <v>202</v>
      </c>
      <c r="F7" s="30">
        <v>272</v>
      </c>
      <c r="G7" s="30">
        <v>298</v>
      </c>
      <c r="H7" s="150">
        <v>319</v>
      </c>
      <c r="I7" s="150">
        <v>506</v>
      </c>
    </row>
    <row r="8" spans="2:9" x14ac:dyDescent="0.25">
      <c r="B8" s="29" t="s">
        <v>313</v>
      </c>
      <c r="C8" s="29">
        <v>788</v>
      </c>
      <c r="D8" s="29">
        <v>1034</v>
      </c>
      <c r="E8" s="29">
        <v>942</v>
      </c>
      <c r="F8" s="29">
        <v>1041</v>
      </c>
      <c r="G8" s="29">
        <v>1208</v>
      </c>
      <c r="H8" s="29">
        <v>1111</v>
      </c>
      <c r="I8" s="29">
        <v>1248</v>
      </c>
    </row>
    <row r="9" spans="2:9" x14ac:dyDescent="0.25">
      <c r="B9" s="2" t="s">
        <v>38</v>
      </c>
    </row>
    <row r="10" spans="2:9" ht="37.5" customHeight="1" x14ac:dyDescent="0.25">
      <c r="B10" s="387" t="s">
        <v>555</v>
      </c>
      <c r="C10" s="391"/>
      <c r="D10" s="391"/>
      <c r="E10" s="391"/>
      <c r="F10" s="391"/>
      <c r="G10" s="391"/>
      <c r="H10" s="391"/>
    </row>
    <row r="12" spans="2:9" x14ac:dyDescent="0.25">
      <c r="B12" s="9" t="s">
        <v>834</v>
      </c>
    </row>
    <row r="14" spans="2:9" x14ac:dyDescent="0.25">
      <c r="B14" s="157"/>
      <c r="C14" s="197">
        <v>2017</v>
      </c>
      <c r="D14" s="197">
        <v>2018</v>
      </c>
      <c r="E14" s="197">
        <v>2019</v>
      </c>
      <c r="F14" s="197">
        <v>2020</v>
      </c>
      <c r="G14" s="197">
        <v>2021</v>
      </c>
      <c r="H14" s="197">
        <v>2022</v>
      </c>
      <c r="I14" s="197">
        <v>2023</v>
      </c>
    </row>
    <row r="15" spans="2:9" ht="25.5" customHeight="1" x14ac:dyDescent="0.25">
      <c r="B15" s="26" t="s">
        <v>556</v>
      </c>
      <c r="C15" s="30">
        <v>293</v>
      </c>
      <c r="D15" s="30">
        <v>297</v>
      </c>
      <c r="E15" s="30">
        <v>251</v>
      </c>
      <c r="F15" s="30">
        <v>379</v>
      </c>
      <c r="G15" s="30">
        <v>569</v>
      </c>
      <c r="H15" s="150">
        <v>570</v>
      </c>
      <c r="I15" s="150">
        <v>479</v>
      </c>
    </row>
    <row r="16" spans="2:9" ht="25.5" customHeight="1" x14ac:dyDescent="0.25">
      <c r="B16" s="26" t="s">
        <v>557</v>
      </c>
      <c r="C16" s="30">
        <v>117</v>
      </c>
      <c r="D16" s="30">
        <v>75</v>
      </c>
      <c r="E16" s="30">
        <v>122</v>
      </c>
      <c r="F16" s="30">
        <v>57</v>
      </c>
      <c r="G16" s="30">
        <v>23</v>
      </c>
      <c r="H16" s="150">
        <v>299</v>
      </c>
      <c r="I16" s="150">
        <v>196</v>
      </c>
    </row>
    <row r="17" spans="2:9" x14ac:dyDescent="0.25">
      <c r="B17" s="29" t="s">
        <v>4</v>
      </c>
      <c r="C17" s="29">
        <v>410</v>
      </c>
      <c r="D17" s="29">
        <v>372</v>
      </c>
      <c r="E17" s="29">
        <v>373</v>
      </c>
      <c r="F17" s="29">
        <v>436</v>
      </c>
      <c r="G17" s="29" t="s">
        <v>558</v>
      </c>
      <c r="H17" s="29">
        <v>869</v>
      </c>
      <c r="I17" s="29">
        <v>675</v>
      </c>
    </row>
    <row r="18" spans="2:9" x14ac:dyDescent="0.25">
      <c r="B18" s="10" t="s">
        <v>39</v>
      </c>
    </row>
    <row r="19" spans="2:9" ht="35.1" customHeight="1" x14ac:dyDescent="0.25">
      <c r="B19" s="387" t="s">
        <v>559</v>
      </c>
      <c r="C19" s="423"/>
      <c r="D19" s="423"/>
      <c r="E19" s="423"/>
      <c r="F19" s="423"/>
      <c r="G19" s="423"/>
      <c r="H19" s="423"/>
    </row>
  </sheetData>
  <mergeCells count="2">
    <mergeCell ref="B10:H10"/>
    <mergeCell ref="B19:H19"/>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1EA83C-878F-423F-9DE9-0C72339903AB}">
  <dimension ref="B2:I7"/>
  <sheetViews>
    <sheetView workbookViewId="0">
      <selection activeCell="A2" sqref="A2:XFD2"/>
    </sheetView>
  </sheetViews>
  <sheetFormatPr baseColWidth="10" defaultColWidth="10.85546875" defaultRowHeight="15" x14ac:dyDescent="0.25"/>
  <cols>
    <col min="1" max="1" width="5.42578125" style="1" customWidth="1"/>
    <col min="2" max="2" width="38.28515625" style="1" customWidth="1"/>
    <col min="3" max="16384" width="10.85546875" style="1"/>
  </cols>
  <sheetData>
    <row r="2" spans="2:9" x14ac:dyDescent="0.25">
      <c r="B2" s="9" t="s">
        <v>835</v>
      </c>
    </row>
    <row r="4" spans="2:9" x14ac:dyDescent="0.25">
      <c r="B4" s="159"/>
      <c r="C4" s="197">
        <v>2017</v>
      </c>
      <c r="D4" s="197">
        <v>2018</v>
      </c>
      <c r="E4" s="197">
        <v>2019</v>
      </c>
      <c r="F4" s="197">
        <v>2020</v>
      </c>
      <c r="G4" s="197">
        <v>2021</v>
      </c>
      <c r="H4" s="197">
        <v>2022</v>
      </c>
      <c r="I4" s="197">
        <v>2023</v>
      </c>
    </row>
    <row r="5" spans="2:9" ht="39.6" customHeight="1" x14ac:dyDescent="0.25">
      <c r="B5" s="26" t="s">
        <v>560</v>
      </c>
      <c r="C5" s="30">
        <v>8</v>
      </c>
      <c r="D5" s="30">
        <v>11</v>
      </c>
      <c r="E5" s="30">
        <v>72</v>
      </c>
      <c r="F5" s="30">
        <v>66</v>
      </c>
      <c r="G5" s="30">
        <v>83</v>
      </c>
      <c r="H5" s="150">
        <v>99</v>
      </c>
      <c r="I5" s="150">
        <v>74</v>
      </c>
    </row>
    <row r="6" spans="2:9" ht="39.6" customHeight="1" x14ac:dyDescent="0.25">
      <c r="B6" s="26" t="s">
        <v>561</v>
      </c>
      <c r="C6" s="30">
        <v>8</v>
      </c>
      <c r="D6" s="30">
        <v>14</v>
      </c>
      <c r="E6" s="30">
        <v>51</v>
      </c>
      <c r="F6" s="30">
        <v>46</v>
      </c>
      <c r="G6" s="30">
        <v>88</v>
      </c>
      <c r="H6" s="150">
        <v>151</v>
      </c>
      <c r="I6" s="150">
        <v>87</v>
      </c>
    </row>
    <row r="7" spans="2:9" x14ac:dyDescent="0.25">
      <c r="B7" s="2" t="s">
        <v>562</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4A4FF0-D6E3-44A6-8FD9-EB17C3AD1162}">
  <dimension ref="B2:O79"/>
  <sheetViews>
    <sheetView topLeftCell="A35" workbookViewId="0">
      <selection activeCell="F57" sqref="F57"/>
    </sheetView>
  </sheetViews>
  <sheetFormatPr baseColWidth="10" defaultColWidth="10.85546875" defaultRowHeight="15" x14ac:dyDescent="0.25"/>
  <cols>
    <col min="1" max="1" width="4.28515625" style="1" customWidth="1"/>
    <col min="2" max="2" width="32.28515625" style="1" customWidth="1"/>
    <col min="3" max="4" width="10.85546875" style="1" customWidth="1"/>
    <col min="5" max="16384" width="10.85546875" style="1"/>
  </cols>
  <sheetData>
    <row r="2" spans="2:12" x14ac:dyDescent="0.25">
      <c r="B2" s="9" t="s">
        <v>836</v>
      </c>
    </row>
    <row r="3" spans="2:12" x14ac:dyDescent="0.25">
      <c r="B3" s="9"/>
    </row>
    <row r="4" spans="2:12" x14ac:dyDescent="0.25">
      <c r="B4" s="160"/>
      <c r="C4" s="197">
        <v>2017</v>
      </c>
      <c r="D4" s="197">
        <v>2018</v>
      </c>
      <c r="E4" s="197">
        <v>2019</v>
      </c>
      <c r="F4" s="197">
        <v>2020</v>
      </c>
      <c r="G4" s="197">
        <v>2021</v>
      </c>
      <c r="H4" s="197">
        <v>2022</v>
      </c>
      <c r="I4" s="197">
        <v>2023</v>
      </c>
    </row>
    <row r="5" spans="2:12" ht="33.950000000000003" customHeight="1" x14ac:dyDescent="0.25">
      <c r="B5" s="26" t="s">
        <v>563</v>
      </c>
      <c r="C5" s="30">
        <v>549</v>
      </c>
      <c r="D5" s="30">
        <v>494</v>
      </c>
      <c r="E5" s="30">
        <v>434</v>
      </c>
      <c r="F5" s="30">
        <v>443</v>
      </c>
      <c r="G5" s="30">
        <v>529</v>
      </c>
      <c r="H5" s="150">
        <v>630</v>
      </c>
      <c r="I5" s="150">
        <v>1054</v>
      </c>
    </row>
    <row r="6" spans="2:12" ht="30" customHeight="1" x14ac:dyDescent="0.25">
      <c r="B6" s="26" t="s">
        <v>564</v>
      </c>
      <c r="C6" s="30">
        <v>66</v>
      </c>
      <c r="D6" s="30">
        <v>105</v>
      </c>
      <c r="E6" s="30">
        <v>88</v>
      </c>
      <c r="F6" s="30">
        <v>88</v>
      </c>
      <c r="G6" s="30">
        <v>99</v>
      </c>
      <c r="H6" s="150">
        <v>75</v>
      </c>
      <c r="I6" s="150">
        <v>133</v>
      </c>
    </row>
    <row r="7" spans="2:12" ht="41.1" customHeight="1" x14ac:dyDescent="0.25">
      <c r="B7" s="26" t="s">
        <v>565</v>
      </c>
      <c r="C7" s="30">
        <v>1</v>
      </c>
      <c r="D7" s="30">
        <v>5</v>
      </c>
      <c r="E7" s="30">
        <v>0</v>
      </c>
      <c r="F7" s="30">
        <v>0</v>
      </c>
      <c r="G7" s="30">
        <v>0</v>
      </c>
      <c r="H7" s="30">
        <v>0</v>
      </c>
      <c r="I7" s="30">
        <v>0</v>
      </c>
    </row>
    <row r="8" spans="2:12" x14ac:dyDescent="0.25">
      <c r="B8" s="85" t="s">
        <v>583</v>
      </c>
    </row>
    <row r="10" spans="2:12" x14ac:dyDescent="0.25">
      <c r="B10" s="9" t="s">
        <v>837</v>
      </c>
    </row>
    <row r="12" spans="2:12" x14ac:dyDescent="0.25">
      <c r="B12" s="160"/>
      <c r="C12" s="197">
        <v>2017</v>
      </c>
      <c r="D12" s="197">
        <v>2018</v>
      </c>
      <c r="E12" s="197">
        <v>2019</v>
      </c>
      <c r="F12" s="197">
        <v>2020</v>
      </c>
      <c r="G12" s="197">
        <v>2021</v>
      </c>
      <c r="H12" s="197">
        <v>2022</v>
      </c>
      <c r="I12" s="197">
        <v>2023</v>
      </c>
    </row>
    <row r="13" spans="2:12" x14ac:dyDescent="0.25">
      <c r="B13" s="26" t="s">
        <v>566</v>
      </c>
      <c r="C13" s="30">
        <v>127</v>
      </c>
      <c r="D13" s="30">
        <v>86</v>
      </c>
      <c r="E13" s="30">
        <v>92</v>
      </c>
      <c r="F13" s="30">
        <v>66</v>
      </c>
      <c r="G13" s="30">
        <v>80</v>
      </c>
      <c r="H13" s="150">
        <v>71</v>
      </c>
      <c r="I13" s="193">
        <v>109</v>
      </c>
      <c r="K13" s="424"/>
      <c r="L13" s="425"/>
    </row>
    <row r="14" spans="2:12" x14ac:dyDescent="0.25">
      <c r="B14" s="26" t="s">
        <v>567</v>
      </c>
      <c r="C14" s="30">
        <v>131</v>
      </c>
      <c r="D14" s="30">
        <v>102</v>
      </c>
      <c r="E14" s="30">
        <v>94</v>
      </c>
      <c r="F14" s="30">
        <v>94</v>
      </c>
      <c r="G14" s="30">
        <v>90</v>
      </c>
      <c r="H14" s="150">
        <v>115</v>
      </c>
      <c r="I14" s="193">
        <v>155</v>
      </c>
      <c r="K14" s="424"/>
      <c r="L14" s="425"/>
    </row>
    <row r="15" spans="2:12" x14ac:dyDescent="0.25">
      <c r="B15" s="26" t="s">
        <v>568</v>
      </c>
      <c r="C15" s="30">
        <v>26</v>
      </c>
      <c r="D15" s="30">
        <v>37</v>
      </c>
      <c r="E15" s="30">
        <v>30</v>
      </c>
      <c r="F15" s="30">
        <v>33</v>
      </c>
      <c r="G15" s="30">
        <v>33</v>
      </c>
      <c r="H15" s="150">
        <v>63</v>
      </c>
      <c r="I15" s="193">
        <v>60</v>
      </c>
      <c r="K15" s="162"/>
      <c r="L15" s="312"/>
    </row>
    <row r="16" spans="2:12" x14ac:dyDescent="0.25">
      <c r="B16" s="26" t="s">
        <v>569</v>
      </c>
      <c r="C16" s="30">
        <v>77</v>
      </c>
      <c r="D16" s="30">
        <v>77</v>
      </c>
      <c r="E16" s="30">
        <v>48</v>
      </c>
      <c r="F16" s="30">
        <v>73</v>
      </c>
      <c r="G16" s="30">
        <v>101</v>
      </c>
      <c r="H16" s="150">
        <v>102</v>
      </c>
      <c r="I16" s="193">
        <v>110</v>
      </c>
      <c r="K16" s="162"/>
      <c r="L16" s="312"/>
    </row>
    <row r="17" spans="2:12" x14ac:dyDescent="0.25">
      <c r="B17" s="26" t="s">
        <v>570</v>
      </c>
      <c r="C17" s="30">
        <v>42</v>
      </c>
      <c r="D17" s="30">
        <v>53</v>
      </c>
      <c r="E17" s="30">
        <v>42</v>
      </c>
      <c r="F17" s="30">
        <v>32</v>
      </c>
      <c r="G17" s="30">
        <v>42</v>
      </c>
      <c r="H17" s="150">
        <v>44</v>
      </c>
      <c r="I17" s="193">
        <v>314</v>
      </c>
      <c r="K17" s="162"/>
      <c r="L17" s="312"/>
    </row>
    <row r="18" spans="2:12" x14ac:dyDescent="0.25">
      <c r="B18" s="26" t="s">
        <v>754</v>
      </c>
      <c r="C18" s="30" t="s">
        <v>37</v>
      </c>
      <c r="D18" s="30" t="s">
        <v>37</v>
      </c>
      <c r="E18" s="30">
        <v>0</v>
      </c>
      <c r="F18" s="30">
        <v>0</v>
      </c>
      <c r="G18" s="30">
        <v>0</v>
      </c>
      <c r="H18" s="30">
        <v>0</v>
      </c>
      <c r="I18" s="193">
        <v>48</v>
      </c>
      <c r="K18" s="162"/>
      <c r="L18" s="312"/>
    </row>
    <row r="19" spans="2:12" x14ac:dyDescent="0.25">
      <c r="B19" s="26" t="s">
        <v>571</v>
      </c>
      <c r="C19" s="30">
        <v>40</v>
      </c>
      <c r="D19" s="30">
        <v>41</v>
      </c>
      <c r="E19" s="30">
        <v>27</v>
      </c>
      <c r="F19" s="30">
        <v>26</v>
      </c>
      <c r="G19" s="30">
        <v>36</v>
      </c>
      <c r="H19" s="150">
        <v>39</v>
      </c>
      <c r="I19" s="193">
        <v>42</v>
      </c>
      <c r="K19" s="162"/>
      <c r="L19" s="312"/>
    </row>
    <row r="20" spans="2:12" x14ac:dyDescent="0.25">
      <c r="B20" s="26" t="s">
        <v>755</v>
      </c>
      <c r="C20" s="30" t="s">
        <v>37</v>
      </c>
      <c r="D20" s="30" t="s">
        <v>37</v>
      </c>
      <c r="E20" s="30">
        <v>0</v>
      </c>
      <c r="F20" s="30">
        <v>0</v>
      </c>
      <c r="G20" s="30">
        <v>0</v>
      </c>
      <c r="H20" s="30">
        <v>0</v>
      </c>
      <c r="I20" s="193">
        <v>37</v>
      </c>
      <c r="K20" s="162"/>
      <c r="L20" s="312"/>
    </row>
    <row r="21" spans="2:12" x14ac:dyDescent="0.25">
      <c r="B21" s="26" t="s">
        <v>572</v>
      </c>
      <c r="C21" s="30">
        <v>8</v>
      </c>
      <c r="D21" s="30">
        <v>7</v>
      </c>
      <c r="E21" s="30">
        <v>9</v>
      </c>
      <c r="F21" s="30">
        <v>3</v>
      </c>
      <c r="G21" s="30">
        <v>3</v>
      </c>
      <c r="H21" s="150">
        <v>6</v>
      </c>
      <c r="I21" s="193">
        <v>3</v>
      </c>
      <c r="K21" s="162"/>
      <c r="L21" s="312"/>
    </row>
    <row r="22" spans="2:12" x14ac:dyDescent="0.25">
      <c r="B22" s="26" t="s">
        <v>573</v>
      </c>
      <c r="C22" s="30">
        <v>17</v>
      </c>
      <c r="D22" s="30">
        <v>12</v>
      </c>
      <c r="E22" s="30">
        <v>12</v>
      </c>
      <c r="F22" s="30">
        <v>14</v>
      </c>
      <c r="G22" s="30">
        <v>15</v>
      </c>
      <c r="H22" s="150">
        <v>10</v>
      </c>
      <c r="I22" s="193">
        <v>17</v>
      </c>
      <c r="K22" s="162"/>
      <c r="L22" s="312"/>
    </row>
    <row r="23" spans="2:12" x14ac:dyDescent="0.25">
      <c r="B23" s="26" t="s">
        <v>574</v>
      </c>
      <c r="C23" s="30">
        <v>4</v>
      </c>
      <c r="D23" s="30">
        <v>7</v>
      </c>
      <c r="E23" s="30">
        <v>11</v>
      </c>
      <c r="F23" s="30">
        <v>11</v>
      </c>
      <c r="G23" s="30">
        <v>15</v>
      </c>
      <c r="H23" s="150">
        <v>25</v>
      </c>
      <c r="I23" s="193">
        <v>23</v>
      </c>
      <c r="K23" s="162"/>
      <c r="L23" s="312"/>
    </row>
    <row r="24" spans="2:12" x14ac:dyDescent="0.25">
      <c r="B24" s="26" t="s">
        <v>575</v>
      </c>
      <c r="C24" s="30">
        <v>6</v>
      </c>
      <c r="D24" s="30">
        <v>4</v>
      </c>
      <c r="E24" s="30">
        <v>13</v>
      </c>
      <c r="F24" s="30">
        <v>10</v>
      </c>
      <c r="G24" s="30">
        <v>8</v>
      </c>
      <c r="H24" s="150">
        <v>12</v>
      </c>
      <c r="I24" s="193">
        <v>22</v>
      </c>
      <c r="K24" s="162"/>
      <c r="L24" s="312"/>
    </row>
    <row r="25" spans="2:12" x14ac:dyDescent="0.25">
      <c r="B25" s="26" t="s">
        <v>576</v>
      </c>
      <c r="C25" s="30">
        <v>16</v>
      </c>
      <c r="D25" s="30">
        <v>13</v>
      </c>
      <c r="E25" s="30">
        <v>13</v>
      </c>
      <c r="F25" s="30">
        <v>14</v>
      </c>
      <c r="G25" s="30">
        <v>15</v>
      </c>
      <c r="H25" s="150">
        <v>19</v>
      </c>
      <c r="I25" s="193">
        <v>34</v>
      </c>
      <c r="K25" s="162"/>
      <c r="L25" s="312"/>
    </row>
    <row r="26" spans="2:12" x14ac:dyDescent="0.25">
      <c r="B26" s="26" t="s">
        <v>756</v>
      </c>
      <c r="C26" s="30"/>
      <c r="D26" s="30"/>
      <c r="E26" s="30">
        <v>0</v>
      </c>
      <c r="F26" s="30">
        <v>0</v>
      </c>
      <c r="G26" s="30">
        <v>0</v>
      </c>
      <c r="H26" s="30">
        <v>0</v>
      </c>
      <c r="I26" s="150">
        <v>14</v>
      </c>
      <c r="K26" s="162"/>
      <c r="L26" s="312"/>
    </row>
    <row r="27" spans="2:12" x14ac:dyDescent="0.25">
      <c r="B27" s="26" t="s">
        <v>757</v>
      </c>
      <c r="C27" s="30"/>
      <c r="D27" s="30"/>
      <c r="E27" s="30">
        <v>0</v>
      </c>
      <c r="F27" s="30">
        <v>0</v>
      </c>
      <c r="G27" s="30">
        <v>0</v>
      </c>
      <c r="H27" s="30">
        <v>0</v>
      </c>
      <c r="I27" s="150">
        <v>11</v>
      </c>
      <c r="K27" s="162"/>
      <c r="L27" s="312"/>
    </row>
    <row r="28" spans="2:12" x14ac:dyDescent="0.25">
      <c r="B28" s="26" t="s">
        <v>758</v>
      </c>
      <c r="C28" s="30"/>
      <c r="D28" s="30"/>
      <c r="E28" s="30">
        <v>0</v>
      </c>
      <c r="F28" s="30">
        <v>0</v>
      </c>
      <c r="G28" s="30">
        <v>0</v>
      </c>
      <c r="H28" s="30">
        <v>0</v>
      </c>
      <c r="I28" s="150">
        <v>11</v>
      </c>
      <c r="K28" s="162"/>
      <c r="L28" s="312"/>
    </row>
    <row r="29" spans="2:12" x14ac:dyDescent="0.25">
      <c r="B29" s="26" t="s">
        <v>577</v>
      </c>
      <c r="C29" s="30">
        <v>0</v>
      </c>
      <c r="D29" s="30">
        <v>4</v>
      </c>
      <c r="E29" s="30">
        <v>2</v>
      </c>
      <c r="F29" s="30">
        <v>1</v>
      </c>
      <c r="G29" s="30">
        <v>2</v>
      </c>
      <c r="H29" s="150">
        <v>1</v>
      </c>
      <c r="I29" s="150">
        <v>0</v>
      </c>
      <c r="K29" s="162"/>
      <c r="L29" s="312"/>
    </row>
    <row r="30" spans="2:12" x14ac:dyDescent="0.25">
      <c r="B30" s="26" t="s">
        <v>578</v>
      </c>
      <c r="C30" s="30">
        <v>1</v>
      </c>
      <c r="D30" s="30">
        <v>1</v>
      </c>
      <c r="E30" s="30">
        <v>2</v>
      </c>
      <c r="F30" s="30">
        <v>0</v>
      </c>
      <c r="G30" s="30">
        <v>4</v>
      </c>
      <c r="H30" s="150">
        <v>3</v>
      </c>
      <c r="I30" s="150">
        <v>0</v>
      </c>
      <c r="K30" s="162"/>
      <c r="L30" s="312"/>
    </row>
    <row r="31" spans="2:12" x14ac:dyDescent="0.25">
      <c r="B31" s="26" t="s">
        <v>579</v>
      </c>
      <c r="C31" s="30">
        <v>80</v>
      </c>
      <c r="D31" s="30">
        <v>74</v>
      </c>
      <c r="E31" s="30">
        <v>127</v>
      </c>
      <c r="F31" s="30">
        <v>76</v>
      </c>
      <c r="G31" s="30">
        <v>85</v>
      </c>
      <c r="H31" s="150">
        <v>120</v>
      </c>
      <c r="I31" s="193">
        <v>44</v>
      </c>
      <c r="K31" s="162"/>
      <c r="L31" s="312"/>
    </row>
    <row r="32" spans="2:12" x14ac:dyDescent="0.25">
      <c r="B32" s="142" t="s">
        <v>313</v>
      </c>
      <c r="C32" s="29">
        <v>549</v>
      </c>
      <c r="D32" s="29">
        <v>494</v>
      </c>
      <c r="E32" s="29">
        <v>434</v>
      </c>
      <c r="F32" s="29">
        <v>443</v>
      </c>
      <c r="G32" s="29">
        <v>529</v>
      </c>
      <c r="H32" s="29">
        <v>630</v>
      </c>
      <c r="I32" s="29">
        <v>1054</v>
      </c>
      <c r="K32" s="162"/>
      <c r="L32" s="312"/>
    </row>
    <row r="33" spans="2:12" x14ac:dyDescent="0.25">
      <c r="B33" s="85" t="s">
        <v>583</v>
      </c>
      <c r="K33" s="162"/>
      <c r="L33" s="312"/>
    </row>
    <row r="34" spans="2:12" x14ac:dyDescent="0.25">
      <c r="B34" s="85"/>
      <c r="K34" s="162"/>
      <c r="L34" s="312"/>
    </row>
    <row r="35" spans="2:12" x14ac:dyDescent="0.25">
      <c r="B35" s="9" t="s">
        <v>838</v>
      </c>
      <c r="K35" s="162"/>
      <c r="L35" s="312"/>
    </row>
    <row r="36" spans="2:12" x14ac:dyDescent="0.25">
      <c r="B36" s="85"/>
      <c r="K36" s="162"/>
      <c r="L36" s="312"/>
    </row>
    <row r="37" spans="2:12" x14ac:dyDescent="0.25">
      <c r="B37" s="314"/>
      <c r="C37" s="197">
        <v>2017</v>
      </c>
      <c r="D37" s="197">
        <v>2018</v>
      </c>
      <c r="E37" s="197">
        <v>2019</v>
      </c>
      <c r="F37" s="197">
        <v>2020</v>
      </c>
      <c r="G37" s="197">
        <v>2021</v>
      </c>
      <c r="H37" s="197">
        <v>2022</v>
      </c>
      <c r="I37" s="197">
        <v>2023</v>
      </c>
      <c r="K37" s="162"/>
      <c r="L37" s="312"/>
    </row>
    <row r="38" spans="2:12" x14ac:dyDescent="0.25">
      <c r="B38" s="26" t="s">
        <v>570</v>
      </c>
      <c r="C38" s="30">
        <v>6</v>
      </c>
      <c r="D38" s="30">
        <v>8</v>
      </c>
      <c r="E38" s="30">
        <v>5</v>
      </c>
      <c r="F38" s="30">
        <v>5</v>
      </c>
      <c r="G38" s="30">
        <v>11</v>
      </c>
      <c r="H38" s="30">
        <v>2</v>
      </c>
      <c r="I38" s="30">
        <v>16</v>
      </c>
      <c r="K38" s="162"/>
      <c r="L38" s="312"/>
    </row>
    <row r="39" spans="2:12" x14ac:dyDescent="0.25">
      <c r="B39" s="26" t="s">
        <v>756</v>
      </c>
      <c r="C39" s="30">
        <v>3</v>
      </c>
      <c r="D39" s="30">
        <v>1</v>
      </c>
      <c r="E39" s="30">
        <v>5</v>
      </c>
      <c r="F39" s="30">
        <v>0</v>
      </c>
      <c r="G39" s="30">
        <v>2</v>
      </c>
      <c r="H39" s="30">
        <v>3</v>
      </c>
      <c r="I39" s="30">
        <v>3</v>
      </c>
      <c r="K39" s="162"/>
      <c r="L39" s="312"/>
    </row>
    <row r="40" spans="2:12" x14ac:dyDescent="0.25">
      <c r="B40" s="26" t="s">
        <v>568</v>
      </c>
      <c r="C40" s="30">
        <v>2</v>
      </c>
      <c r="D40" s="30">
        <v>2</v>
      </c>
      <c r="E40" s="30">
        <v>5</v>
      </c>
      <c r="F40" s="30">
        <v>0</v>
      </c>
      <c r="G40" s="30">
        <v>1</v>
      </c>
      <c r="H40" s="30">
        <v>1</v>
      </c>
      <c r="I40" s="30">
        <v>8</v>
      </c>
      <c r="K40" s="162"/>
      <c r="L40" s="312"/>
    </row>
    <row r="41" spans="2:12" x14ac:dyDescent="0.25">
      <c r="B41" s="26" t="s">
        <v>760</v>
      </c>
      <c r="C41" s="30">
        <v>5</v>
      </c>
      <c r="D41" s="30">
        <v>5</v>
      </c>
      <c r="E41" s="30">
        <v>0</v>
      </c>
      <c r="F41" s="30">
        <v>3</v>
      </c>
      <c r="G41" s="30">
        <v>2</v>
      </c>
      <c r="H41" s="30">
        <v>0</v>
      </c>
      <c r="I41" s="30">
        <v>3</v>
      </c>
      <c r="K41" s="162"/>
      <c r="L41" s="312"/>
    </row>
    <row r="42" spans="2:12" x14ac:dyDescent="0.25">
      <c r="B42" s="26" t="s">
        <v>761</v>
      </c>
      <c r="C42" s="30">
        <v>1</v>
      </c>
      <c r="D42" s="30">
        <v>2</v>
      </c>
      <c r="E42" s="30">
        <v>0</v>
      </c>
      <c r="F42" s="30">
        <v>0</v>
      </c>
      <c r="G42" s="30">
        <v>2</v>
      </c>
      <c r="H42" s="30">
        <v>0</v>
      </c>
      <c r="I42" s="30">
        <v>3</v>
      </c>
      <c r="K42" s="162"/>
      <c r="L42" s="312"/>
    </row>
    <row r="43" spans="2:12" x14ac:dyDescent="0.25">
      <c r="B43" s="26" t="s">
        <v>569</v>
      </c>
      <c r="C43" s="30">
        <v>6</v>
      </c>
      <c r="D43" s="30">
        <v>3</v>
      </c>
      <c r="E43" s="30">
        <v>6</v>
      </c>
      <c r="F43" s="30">
        <v>4</v>
      </c>
      <c r="G43" s="30">
        <v>3</v>
      </c>
      <c r="H43" s="30">
        <v>1</v>
      </c>
      <c r="I43" s="30">
        <v>7</v>
      </c>
      <c r="K43" s="162"/>
      <c r="L43" s="312"/>
    </row>
    <row r="44" spans="2:12" x14ac:dyDescent="0.25">
      <c r="B44" s="26" t="s">
        <v>762</v>
      </c>
      <c r="C44" s="30" t="s">
        <v>759</v>
      </c>
      <c r="D44" s="30">
        <v>4</v>
      </c>
      <c r="E44" s="30">
        <v>3</v>
      </c>
      <c r="F44" s="30">
        <v>0</v>
      </c>
      <c r="G44" s="30">
        <v>1</v>
      </c>
      <c r="H44" s="30">
        <v>0</v>
      </c>
      <c r="I44" s="30">
        <v>3</v>
      </c>
      <c r="K44" s="162"/>
      <c r="L44" s="312"/>
    </row>
    <row r="45" spans="2:12" x14ac:dyDescent="0.25">
      <c r="B45" s="26" t="s">
        <v>573</v>
      </c>
      <c r="C45" s="30">
        <v>3</v>
      </c>
      <c r="D45" s="30">
        <v>4</v>
      </c>
      <c r="E45" s="30">
        <v>4</v>
      </c>
      <c r="F45" s="30">
        <v>0</v>
      </c>
      <c r="G45" s="30">
        <v>5</v>
      </c>
      <c r="H45" s="30">
        <v>2</v>
      </c>
      <c r="I45" s="30">
        <v>5</v>
      </c>
      <c r="K45" s="162"/>
      <c r="L45" s="312"/>
    </row>
    <row r="46" spans="2:12" x14ac:dyDescent="0.25">
      <c r="B46" s="26" t="s">
        <v>575</v>
      </c>
      <c r="C46" s="30">
        <v>1</v>
      </c>
      <c r="D46" s="30">
        <v>1</v>
      </c>
      <c r="E46" s="30">
        <v>3</v>
      </c>
      <c r="F46" s="30">
        <v>2</v>
      </c>
      <c r="G46" s="30">
        <v>2</v>
      </c>
      <c r="H46" s="30">
        <v>2</v>
      </c>
      <c r="I46" s="30">
        <v>6</v>
      </c>
      <c r="K46" s="162"/>
      <c r="L46" s="312"/>
    </row>
    <row r="47" spans="2:12" x14ac:dyDescent="0.25">
      <c r="B47" s="26" t="s">
        <v>567</v>
      </c>
      <c r="C47" s="30">
        <v>3</v>
      </c>
      <c r="D47" s="30">
        <v>4</v>
      </c>
      <c r="E47" s="30">
        <v>4</v>
      </c>
      <c r="F47" s="30">
        <v>3</v>
      </c>
      <c r="G47" s="30">
        <v>1</v>
      </c>
      <c r="H47" s="30">
        <v>2</v>
      </c>
      <c r="I47" s="30">
        <v>7</v>
      </c>
      <c r="K47" s="162"/>
      <c r="L47" s="312"/>
    </row>
    <row r="48" spans="2:12" x14ac:dyDescent="0.25">
      <c r="B48" s="26" t="s">
        <v>571</v>
      </c>
      <c r="C48" s="30" t="s">
        <v>759</v>
      </c>
      <c r="D48" s="30" t="s">
        <v>759</v>
      </c>
      <c r="E48" s="30">
        <v>3</v>
      </c>
      <c r="F48" s="30">
        <v>6</v>
      </c>
      <c r="G48" s="30">
        <v>3</v>
      </c>
      <c r="H48" s="30">
        <v>0</v>
      </c>
      <c r="I48" s="30">
        <v>5</v>
      </c>
      <c r="K48" s="162"/>
      <c r="L48" s="312"/>
    </row>
    <row r="49" spans="2:15" x14ac:dyDescent="0.25">
      <c r="B49" s="26" t="s">
        <v>572</v>
      </c>
      <c r="C49" s="30">
        <v>3</v>
      </c>
      <c r="D49" s="30">
        <v>8</v>
      </c>
      <c r="E49" s="30">
        <v>1</v>
      </c>
      <c r="F49" s="30">
        <v>6</v>
      </c>
      <c r="G49" s="30">
        <v>4</v>
      </c>
      <c r="H49" s="30">
        <v>9</v>
      </c>
      <c r="I49" s="30">
        <v>10</v>
      </c>
      <c r="K49" s="162"/>
      <c r="L49" s="312"/>
    </row>
    <row r="50" spans="2:15" x14ac:dyDescent="0.25">
      <c r="B50" s="26" t="s">
        <v>566</v>
      </c>
      <c r="C50" s="30">
        <v>4</v>
      </c>
      <c r="D50" s="30">
        <v>9</v>
      </c>
      <c r="E50" s="30">
        <v>8</v>
      </c>
      <c r="F50" s="30">
        <v>5</v>
      </c>
      <c r="G50" s="30">
        <v>9</v>
      </c>
      <c r="H50" s="30">
        <v>4</v>
      </c>
      <c r="I50" s="30">
        <v>7</v>
      </c>
      <c r="K50" s="162"/>
      <c r="L50" s="312"/>
    </row>
    <row r="51" spans="2:15" x14ac:dyDescent="0.25">
      <c r="B51" s="26" t="s">
        <v>763</v>
      </c>
      <c r="C51" s="30">
        <v>13</v>
      </c>
      <c r="D51" s="30" t="s">
        <v>759</v>
      </c>
      <c r="E51" s="30">
        <v>15</v>
      </c>
      <c r="F51" s="30">
        <v>6</v>
      </c>
      <c r="G51" s="30">
        <v>4</v>
      </c>
      <c r="H51" s="30">
        <v>5</v>
      </c>
      <c r="I51" s="30">
        <v>8</v>
      </c>
      <c r="K51" s="162"/>
      <c r="L51" s="312"/>
    </row>
    <row r="52" spans="2:15" x14ac:dyDescent="0.25">
      <c r="B52" s="26" t="s">
        <v>579</v>
      </c>
      <c r="C52" s="30">
        <v>16</v>
      </c>
      <c r="D52" s="30">
        <v>54</v>
      </c>
      <c r="E52" s="30">
        <v>18</v>
      </c>
      <c r="F52" s="30">
        <v>31</v>
      </c>
      <c r="G52" s="30">
        <v>30</v>
      </c>
      <c r="H52" s="30">
        <v>32</v>
      </c>
      <c r="I52" s="30">
        <v>42</v>
      </c>
      <c r="K52" s="162"/>
      <c r="L52" s="312"/>
    </row>
    <row r="53" spans="2:15" x14ac:dyDescent="0.25">
      <c r="B53" s="142" t="s">
        <v>313</v>
      </c>
      <c r="C53" s="29">
        <v>66</v>
      </c>
      <c r="D53" s="29">
        <v>105</v>
      </c>
      <c r="E53" s="29">
        <v>80</v>
      </c>
      <c r="F53" s="29">
        <v>71</v>
      </c>
      <c r="G53" s="29">
        <v>80</v>
      </c>
      <c r="H53" s="29">
        <v>63</v>
      </c>
      <c r="I53" s="29">
        <v>133</v>
      </c>
      <c r="K53" s="162"/>
      <c r="L53" s="312"/>
    </row>
    <row r="54" spans="2:15" x14ac:dyDescent="0.25">
      <c r="B54" s="85" t="s">
        <v>583</v>
      </c>
      <c r="K54" s="162"/>
      <c r="L54" s="312"/>
    </row>
    <row r="55" spans="2:15" x14ac:dyDescent="0.25">
      <c r="K55" s="162"/>
      <c r="L55" s="312"/>
    </row>
    <row r="56" spans="2:15" x14ac:dyDescent="0.25">
      <c r="B56" s="9" t="s">
        <v>839</v>
      </c>
      <c r="K56" s="162"/>
      <c r="L56" s="312"/>
    </row>
    <row r="57" spans="2:15" x14ac:dyDescent="0.25">
      <c r="K57" s="162"/>
      <c r="L57" s="313"/>
    </row>
    <row r="58" spans="2:15" x14ac:dyDescent="0.25">
      <c r="B58" s="160"/>
      <c r="C58" s="197">
        <v>2017</v>
      </c>
      <c r="D58" s="197">
        <v>2018</v>
      </c>
      <c r="E58" s="197">
        <v>2019</v>
      </c>
      <c r="F58" s="197">
        <v>2020</v>
      </c>
      <c r="G58" s="197">
        <v>2021</v>
      </c>
      <c r="H58" s="197">
        <v>2022</v>
      </c>
      <c r="I58" s="197">
        <v>2023</v>
      </c>
    </row>
    <row r="59" spans="2:15" x14ac:dyDescent="0.25">
      <c r="B59" s="26" t="s">
        <v>478</v>
      </c>
      <c r="C59" s="30">
        <v>350</v>
      </c>
      <c r="D59" s="30">
        <v>305</v>
      </c>
      <c r="E59" s="30">
        <v>261</v>
      </c>
      <c r="F59" s="30">
        <v>276</v>
      </c>
      <c r="G59" s="30">
        <v>309</v>
      </c>
      <c r="H59" s="150">
        <v>344</v>
      </c>
      <c r="I59" s="193">
        <v>472</v>
      </c>
      <c r="N59" s="76"/>
      <c r="O59" s="312"/>
    </row>
    <row r="60" spans="2:15" x14ac:dyDescent="0.25">
      <c r="B60" s="26" t="s">
        <v>580</v>
      </c>
      <c r="C60" s="30">
        <v>161</v>
      </c>
      <c r="D60" s="30">
        <v>124</v>
      </c>
      <c r="E60" s="30">
        <v>113</v>
      </c>
      <c r="F60" s="30">
        <v>137</v>
      </c>
      <c r="G60" s="30">
        <v>165</v>
      </c>
      <c r="H60" s="150">
        <v>176</v>
      </c>
      <c r="I60" s="193">
        <v>217</v>
      </c>
      <c r="N60" s="162"/>
      <c r="O60" s="312"/>
    </row>
    <row r="61" spans="2:15" x14ac:dyDescent="0.25">
      <c r="B61" s="26" t="s">
        <v>109</v>
      </c>
      <c r="C61" s="30">
        <v>171</v>
      </c>
      <c r="D61" s="30">
        <v>169</v>
      </c>
      <c r="E61" s="30">
        <v>128</v>
      </c>
      <c r="F61" s="30">
        <v>121</v>
      </c>
      <c r="G61" s="30">
        <v>129</v>
      </c>
      <c r="H61" s="150">
        <v>191</v>
      </c>
      <c r="I61" s="193">
        <v>376</v>
      </c>
      <c r="N61" s="162"/>
      <c r="O61" s="312"/>
    </row>
    <row r="62" spans="2:15" x14ac:dyDescent="0.25">
      <c r="B62" s="26" t="s">
        <v>369</v>
      </c>
      <c r="C62" s="30">
        <v>82</v>
      </c>
      <c r="D62" s="30">
        <v>81</v>
      </c>
      <c r="E62" s="30">
        <v>49</v>
      </c>
      <c r="F62" s="30">
        <v>49</v>
      </c>
      <c r="G62" s="30">
        <v>68</v>
      </c>
      <c r="H62" s="150">
        <v>121</v>
      </c>
      <c r="I62" s="193">
        <v>416</v>
      </c>
      <c r="N62" s="162"/>
      <c r="O62" s="312"/>
    </row>
    <row r="63" spans="2:15" x14ac:dyDescent="0.25">
      <c r="B63" s="26" t="s">
        <v>581</v>
      </c>
      <c r="C63" s="30">
        <v>17</v>
      </c>
      <c r="D63" s="30">
        <v>20</v>
      </c>
      <c r="E63" s="30">
        <v>25</v>
      </c>
      <c r="F63" s="30">
        <v>12</v>
      </c>
      <c r="G63" s="30">
        <v>23</v>
      </c>
      <c r="H63" s="150">
        <v>26</v>
      </c>
      <c r="I63" s="193">
        <v>26</v>
      </c>
      <c r="N63" s="162"/>
      <c r="O63" s="312"/>
    </row>
    <row r="64" spans="2:15" x14ac:dyDescent="0.25">
      <c r="B64" s="26" t="s">
        <v>489</v>
      </c>
      <c r="C64" s="30"/>
      <c r="D64" s="30"/>
      <c r="E64" s="30">
        <v>0</v>
      </c>
      <c r="F64" s="30">
        <v>0</v>
      </c>
      <c r="G64" s="30">
        <v>0</v>
      </c>
      <c r="H64" s="30">
        <v>0</v>
      </c>
      <c r="I64" s="193">
        <v>76</v>
      </c>
      <c r="N64" s="162"/>
      <c r="O64" s="312"/>
    </row>
    <row r="65" spans="2:15" x14ac:dyDescent="0.25">
      <c r="B65" s="26" t="s">
        <v>582</v>
      </c>
      <c r="C65" s="30">
        <v>423</v>
      </c>
      <c r="D65" s="30">
        <v>417</v>
      </c>
      <c r="E65" s="30">
        <v>153</v>
      </c>
      <c r="F65" s="30">
        <v>380</v>
      </c>
      <c r="G65" s="30">
        <v>40</v>
      </c>
      <c r="H65" s="150">
        <v>235</v>
      </c>
      <c r="I65" s="193">
        <v>111</v>
      </c>
      <c r="N65" s="162"/>
      <c r="O65" s="312"/>
    </row>
    <row r="66" spans="2:15" x14ac:dyDescent="0.25">
      <c r="B66" s="85" t="s">
        <v>583</v>
      </c>
      <c r="N66" s="162"/>
      <c r="O66" s="312"/>
    </row>
    <row r="68" spans="2:15" x14ac:dyDescent="0.25">
      <c r="B68" s="9" t="s">
        <v>840</v>
      </c>
    </row>
    <row r="70" spans="2:15" x14ac:dyDescent="0.25">
      <c r="B70" s="314"/>
      <c r="C70" s="197">
        <v>2017</v>
      </c>
      <c r="D70" s="197">
        <v>2018</v>
      </c>
      <c r="E70" s="197">
        <v>2019</v>
      </c>
      <c r="F70" s="197">
        <v>2020</v>
      </c>
      <c r="G70" s="197">
        <v>2021</v>
      </c>
      <c r="H70" s="197">
        <v>2022</v>
      </c>
      <c r="I70" s="197">
        <v>2023</v>
      </c>
    </row>
    <row r="71" spans="2:15" x14ac:dyDescent="0.25">
      <c r="B71" s="26" t="s">
        <v>478</v>
      </c>
      <c r="C71" s="30">
        <v>50</v>
      </c>
      <c r="D71" s="30">
        <v>93</v>
      </c>
      <c r="E71" s="30">
        <v>62</v>
      </c>
      <c r="F71" s="30">
        <v>55</v>
      </c>
      <c r="G71" s="30">
        <v>48</v>
      </c>
      <c r="H71" s="150">
        <v>46</v>
      </c>
      <c r="I71" s="30">
        <v>115</v>
      </c>
    </row>
    <row r="72" spans="2:15" x14ac:dyDescent="0.25">
      <c r="B72" s="26" t="s">
        <v>764</v>
      </c>
      <c r="C72" s="30">
        <v>47</v>
      </c>
      <c r="D72" s="30">
        <v>65</v>
      </c>
      <c r="E72" s="30">
        <v>45</v>
      </c>
      <c r="F72" s="30">
        <v>41</v>
      </c>
      <c r="G72" s="30">
        <v>48</v>
      </c>
      <c r="H72" s="150">
        <v>31</v>
      </c>
      <c r="I72" s="30">
        <v>72</v>
      </c>
    </row>
    <row r="73" spans="2:15" x14ac:dyDescent="0.25">
      <c r="B73" s="26" t="s">
        <v>369</v>
      </c>
      <c r="C73" s="30">
        <v>4</v>
      </c>
      <c r="D73" s="30">
        <v>16</v>
      </c>
      <c r="E73" s="30">
        <v>0</v>
      </c>
      <c r="F73" s="30">
        <v>6</v>
      </c>
      <c r="G73" s="30">
        <v>10</v>
      </c>
      <c r="H73" s="150">
        <v>9</v>
      </c>
      <c r="I73" s="30">
        <v>37</v>
      </c>
    </row>
    <row r="74" spans="2:15" x14ac:dyDescent="0.25">
      <c r="B74" s="26" t="s">
        <v>109</v>
      </c>
      <c r="C74" s="30">
        <v>19</v>
      </c>
      <c r="D74" s="30">
        <v>16</v>
      </c>
      <c r="E74" s="30">
        <v>18</v>
      </c>
      <c r="F74" s="30">
        <v>11</v>
      </c>
      <c r="G74" s="30">
        <v>26</v>
      </c>
      <c r="H74" s="150">
        <v>10</v>
      </c>
      <c r="I74" s="30">
        <v>28</v>
      </c>
    </row>
    <row r="75" spans="2:15" x14ac:dyDescent="0.25">
      <c r="B75" s="26" t="s">
        <v>580</v>
      </c>
      <c r="C75" s="30">
        <v>16</v>
      </c>
      <c r="D75" s="30">
        <v>23</v>
      </c>
      <c r="E75" s="30">
        <v>30</v>
      </c>
      <c r="F75" s="30">
        <v>26</v>
      </c>
      <c r="G75" s="30">
        <v>16</v>
      </c>
      <c r="H75" s="150">
        <v>14</v>
      </c>
      <c r="I75" s="30">
        <v>29</v>
      </c>
    </row>
    <row r="76" spans="2:15" x14ac:dyDescent="0.25">
      <c r="B76" s="26" t="s">
        <v>489</v>
      </c>
      <c r="C76" s="30" t="s">
        <v>759</v>
      </c>
      <c r="D76" s="30">
        <v>7</v>
      </c>
      <c r="E76" s="30">
        <v>0</v>
      </c>
      <c r="F76" s="30">
        <v>6</v>
      </c>
      <c r="G76" s="30">
        <v>7</v>
      </c>
      <c r="H76" s="150">
        <v>7</v>
      </c>
      <c r="I76" s="30">
        <v>16</v>
      </c>
    </row>
    <row r="77" spans="2:15" x14ac:dyDescent="0.25">
      <c r="B77" s="26" t="s">
        <v>581</v>
      </c>
      <c r="C77" s="30">
        <v>10</v>
      </c>
      <c r="D77" s="30">
        <v>9</v>
      </c>
      <c r="E77" s="30">
        <v>11</v>
      </c>
      <c r="F77" s="30">
        <v>3</v>
      </c>
      <c r="G77" s="30">
        <v>6</v>
      </c>
      <c r="H77" s="150">
        <v>6</v>
      </c>
      <c r="I77" s="30">
        <v>27</v>
      </c>
    </row>
    <row r="78" spans="2:15" x14ac:dyDescent="0.25">
      <c r="B78" s="26" t="s">
        <v>582</v>
      </c>
      <c r="C78" s="30">
        <v>53</v>
      </c>
      <c r="D78" s="30">
        <v>82</v>
      </c>
      <c r="E78" s="30">
        <v>67</v>
      </c>
      <c r="F78" s="30">
        <v>43</v>
      </c>
      <c r="G78" s="30">
        <v>58</v>
      </c>
      <c r="H78" s="150">
        <v>20</v>
      </c>
      <c r="I78" s="30">
        <v>79</v>
      </c>
    </row>
    <row r="79" spans="2:15" x14ac:dyDescent="0.25">
      <c r="B79" s="85" t="s">
        <v>583</v>
      </c>
    </row>
  </sheetData>
  <mergeCells count="2">
    <mergeCell ref="K13:K14"/>
    <mergeCell ref="L13:L14"/>
  </mergeCells>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8C7B00-7DFF-41EB-BD69-E150DD2C1FE3}">
  <dimension ref="B2:K45"/>
  <sheetViews>
    <sheetView tabSelected="1" topLeftCell="A4" workbookViewId="0">
      <selection activeCell="B12" sqref="B12"/>
    </sheetView>
  </sheetViews>
  <sheetFormatPr baseColWidth="10" defaultColWidth="10.85546875" defaultRowHeight="15" x14ac:dyDescent="0.25"/>
  <cols>
    <col min="1" max="1" width="5.5703125" style="1" customWidth="1"/>
    <col min="2" max="2" width="33.42578125" style="1" customWidth="1"/>
    <col min="3" max="4" width="10.85546875" style="1" customWidth="1"/>
    <col min="5" max="16384" width="10.85546875" style="1"/>
  </cols>
  <sheetData>
    <row r="2" spans="2:11" x14ac:dyDescent="0.25">
      <c r="B2" s="9" t="s">
        <v>841</v>
      </c>
    </row>
    <row r="3" spans="2:11" x14ac:dyDescent="0.25">
      <c r="B3" s="9"/>
    </row>
    <row r="4" spans="2:11" x14ac:dyDescent="0.25">
      <c r="B4" s="162"/>
      <c r="C4" s="197">
        <v>2017</v>
      </c>
      <c r="D4" s="197">
        <v>2018</v>
      </c>
      <c r="E4" s="197">
        <v>2019</v>
      </c>
      <c r="F4" s="197">
        <v>2020</v>
      </c>
      <c r="G4" s="197">
        <v>2021</v>
      </c>
      <c r="H4" s="197">
        <v>2022</v>
      </c>
      <c r="I4" s="197">
        <v>2023</v>
      </c>
    </row>
    <row r="5" spans="2:11" ht="15.95" customHeight="1" x14ac:dyDescent="0.25">
      <c r="B5" s="26" t="s">
        <v>584</v>
      </c>
      <c r="C5" s="30">
        <v>61</v>
      </c>
      <c r="D5" s="30">
        <v>77</v>
      </c>
      <c r="E5" s="30">
        <v>63</v>
      </c>
      <c r="F5" s="30">
        <v>57</v>
      </c>
      <c r="G5" s="30">
        <v>30</v>
      </c>
      <c r="H5" s="150">
        <v>9</v>
      </c>
      <c r="I5" s="150">
        <v>12</v>
      </c>
    </row>
    <row r="6" spans="2:11" ht="15.95" customHeight="1" x14ac:dyDescent="0.25">
      <c r="B6" s="26" t="s">
        <v>585</v>
      </c>
      <c r="C6" s="30">
        <v>3</v>
      </c>
      <c r="D6" s="30">
        <v>2</v>
      </c>
      <c r="E6" s="30">
        <v>1</v>
      </c>
      <c r="F6" s="30">
        <v>2</v>
      </c>
      <c r="G6" s="30" t="s">
        <v>586</v>
      </c>
      <c r="H6" s="150">
        <v>3</v>
      </c>
      <c r="I6" s="150">
        <v>5</v>
      </c>
    </row>
    <row r="7" spans="2:11" ht="15.95" customHeight="1" x14ac:dyDescent="0.25">
      <c r="B7" s="26" t="s">
        <v>587</v>
      </c>
      <c r="C7" s="30">
        <v>8</v>
      </c>
      <c r="D7" s="30">
        <v>6</v>
      </c>
      <c r="E7" s="30">
        <v>6</v>
      </c>
      <c r="F7" s="30">
        <v>13</v>
      </c>
      <c r="G7" s="30">
        <v>4</v>
      </c>
      <c r="H7" s="150">
        <v>0</v>
      </c>
      <c r="I7" s="150">
        <v>0</v>
      </c>
    </row>
    <row r="8" spans="2:11" ht="15.95" customHeight="1" x14ac:dyDescent="0.25">
      <c r="B8" s="26" t="s">
        <v>588</v>
      </c>
      <c r="C8" s="30">
        <v>2</v>
      </c>
      <c r="D8" s="30">
        <v>3</v>
      </c>
      <c r="E8" s="30">
        <v>3</v>
      </c>
      <c r="F8" s="30">
        <v>2</v>
      </c>
      <c r="G8" s="30">
        <v>1</v>
      </c>
      <c r="H8" s="150">
        <v>4</v>
      </c>
      <c r="I8" s="150">
        <v>3</v>
      </c>
    </row>
    <row r="9" spans="2:11" x14ac:dyDescent="0.25">
      <c r="B9" s="142" t="s">
        <v>313</v>
      </c>
      <c r="C9" s="29">
        <v>74</v>
      </c>
      <c r="D9" s="29">
        <v>88</v>
      </c>
      <c r="E9" s="29">
        <v>73</v>
      </c>
      <c r="F9" s="29">
        <v>74</v>
      </c>
      <c r="G9" s="29">
        <v>40</v>
      </c>
      <c r="H9" s="29">
        <v>16</v>
      </c>
      <c r="I9" s="29">
        <v>20</v>
      </c>
    </row>
    <row r="10" spans="2:11" ht="17.45" customHeight="1" x14ac:dyDescent="0.25">
      <c r="B10" s="354" t="s">
        <v>602</v>
      </c>
      <c r="C10" s="325"/>
      <c r="D10" s="325"/>
      <c r="E10" s="325"/>
      <c r="F10" s="67"/>
      <c r="G10" s="67"/>
      <c r="H10" s="67"/>
      <c r="I10" s="67"/>
    </row>
    <row r="11" spans="2:11" x14ac:dyDescent="0.25">
      <c r="B11" s="161"/>
    </row>
    <row r="12" spans="2:11" x14ac:dyDescent="0.25">
      <c r="B12" s="9" t="s">
        <v>904</v>
      </c>
    </row>
    <row r="13" spans="2:11" x14ac:dyDescent="0.25">
      <c r="B13" s="66"/>
    </row>
    <row r="14" spans="2:11" ht="30" customHeight="1" x14ac:dyDescent="0.25">
      <c r="B14" s="130" t="s">
        <v>589</v>
      </c>
      <c r="C14" s="197">
        <v>2017</v>
      </c>
      <c r="D14" s="197">
        <v>2018</v>
      </c>
      <c r="E14" s="197">
        <v>2019</v>
      </c>
      <c r="F14" s="197">
        <v>2020</v>
      </c>
      <c r="G14" s="197">
        <v>2021</v>
      </c>
      <c r="H14" s="197">
        <v>2022</v>
      </c>
      <c r="I14" s="197">
        <v>2023</v>
      </c>
    </row>
    <row r="15" spans="2:11" ht="17.45" customHeight="1" x14ac:dyDescent="0.25">
      <c r="B15" s="26" t="s">
        <v>6</v>
      </c>
      <c r="C15" s="30">
        <v>14</v>
      </c>
      <c r="D15" s="30">
        <v>11</v>
      </c>
      <c r="E15" s="30">
        <v>14</v>
      </c>
      <c r="F15" s="30">
        <v>10</v>
      </c>
      <c r="G15" s="30">
        <v>9</v>
      </c>
      <c r="H15" s="193">
        <v>4</v>
      </c>
      <c r="I15" s="193">
        <v>4</v>
      </c>
      <c r="J15" s="194"/>
      <c r="K15" s="195"/>
    </row>
    <row r="16" spans="2:11" ht="16.5" customHeight="1" x14ac:dyDescent="0.25">
      <c r="B16" s="26" t="s">
        <v>82</v>
      </c>
      <c r="C16" s="30">
        <v>5</v>
      </c>
      <c r="D16" s="30">
        <v>0</v>
      </c>
      <c r="E16" s="30">
        <v>0</v>
      </c>
      <c r="F16" s="30">
        <v>0</v>
      </c>
      <c r="G16" s="30">
        <v>2</v>
      </c>
      <c r="H16" s="150">
        <v>0</v>
      </c>
      <c r="I16" s="150">
        <v>0</v>
      </c>
      <c r="J16" s="194"/>
      <c r="K16" s="195"/>
    </row>
    <row r="17" spans="2:11" ht="16.5" customHeight="1" x14ac:dyDescent="0.25">
      <c r="B17" s="26" t="s">
        <v>34</v>
      </c>
      <c r="C17" s="30">
        <v>1</v>
      </c>
      <c r="D17" s="30">
        <v>0</v>
      </c>
      <c r="E17" s="30">
        <v>0</v>
      </c>
      <c r="F17" s="30">
        <v>0</v>
      </c>
      <c r="G17" s="30">
        <v>2</v>
      </c>
      <c r="H17" s="150">
        <v>0</v>
      </c>
      <c r="I17" s="150">
        <v>0</v>
      </c>
      <c r="J17" s="194"/>
      <c r="K17" s="195"/>
    </row>
    <row r="18" spans="2:11" ht="16.5" customHeight="1" x14ac:dyDescent="0.25">
      <c r="B18" s="26" t="s">
        <v>21</v>
      </c>
      <c r="C18" s="30">
        <v>2</v>
      </c>
      <c r="D18" s="30">
        <v>0</v>
      </c>
      <c r="E18" s="30">
        <v>0</v>
      </c>
      <c r="F18" s="30">
        <v>0</v>
      </c>
      <c r="G18" s="30">
        <v>2</v>
      </c>
      <c r="H18" s="150">
        <v>0</v>
      </c>
      <c r="I18" s="150">
        <v>1</v>
      </c>
      <c r="J18" s="194"/>
      <c r="K18" s="195"/>
    </row>
    <row r="19" spans="2:11" ht="16.5" customHeight="1" x14ac:dyDescent="0.25">
      <c r="B19" s="26" t="s">
        <v>20</v>
      </c>
      <c r="C19" s="30">
        <v>1</v>
      </c>
      <c r="D19" s="30">
        <v>51</v>
      </c>
      <c r="E19" s="30">
        <v>36</v>
      </c>
      <c r="F19" s="30">
        <v>2</v>
      </c>
      <c r="G19" s="30">
        <v>1</v>
      </c>
      <c r="H19" s="150">
        <v>0</v>
      </c>
      <c r="I19" s="150">
        <v>0</v>
      </c>
      <c r="J19" s="194"/>
      <c r="K19" s="195"/>
    </row>
    <row r="20" spans="2:11" ht="25.15" customHeight="1" x14ac:dyDescent="0.25">
      <c r="B20" s="26" t="s">
        <v>590</v>
      </c>
      <c r="C20" s="30">
        <v>2</v>
      </c>
      <c r="D20" s="30">
        <v>0</v>
      </c>
      <c r="E20" s="30">
        <v>0</v>
      </c>
      <c r="F20" s="30">
        <v>0</v>
      </c>
      <c r="G20" s="30">
        <v>2</v>
      </c>
      <c r="H20" s="150">
        <v>0</v>
      </c>
      <c r="I20" s="150">
        <v>4</v>
      </c>
      <c r="J20" s="194"/>
      <c r="K20" s="195"/>
    </row>
    <row r="21" spans="2:11" ht="16.5" customHeight="1" x14ac:dyDescent="0.25">
      <c r="B21" s="26" t="s">
        <v>591</v>
      </c>
      <c r="C21" s="30">
        <v>5</v>
      </c>
      <c r="D21" s="30">
        <v>2</v>
      </c>
      <c r="E21" s="30">
        <v>1</v>
      </c>
      <c r="F21" s="30">
        <v>6</v>
      </c>
      <c r="G21" s="30">
        <v>0</v>
      </c>
      <c r="H21" s="150">
        <v>0</v>
      </c>
      <c r="I21" s="150">
        <v>1</v>
      </c>
      <c r="J21" s="194"/>
      <c r="K21" s="195"/>
    </row>
    <row r="22" spans="2:11" ht="27.6" customHeight="1" x14ac:dyDescent="0.25">
      <c r="B22" s="26" t="s">
        <v>592</v>
      </c>
      <c r="C22" s="30">
        <v>4</v>
      </c>
      <c r="D22" s="30">
        <v>2</v>
      </c>
      <c r="E22" s="30">
        <v>1</v>
      </c>
      <c r="F22" s="30">
        <v>6</v>
      </c>
      <c r="G22" s="30">
        <v>0</v>
      </c>
      <c r="H22" s="193">
        <v>1</v>
      </c>
      <c r="I22" s="193">
        <v>3</v>
      </c>
      <c r="J22" s="194"/>
      <c r="K22" s="195"/>
    </row>
    <row r="23" spans="2:11" ht="16.5" customHeight="1" x14ac:dyDescent="0.25">
      <c r="B23" s="26" t="s">
        <v>593</v>
      </c>
      <c r="C23" s="30">
        <v>5</v>
      </c>
      <c r="D23" s="30">
        <v>0</v>
      </c>
      <c r="E23" s="30">
        <v>0</v>
      </c>
      <c r="F23" s="30">
        <v>0</v>
      </c>
      <c r="G23" s="30">
        <v>0</v>
      </c>
      <c r="H23" s="150">
        <v>0</v>
      </c>
      <c r="I23" s="150">
        <v>0</v>
      </c>
      <c r="J23" s="194"/>
      <c r="K23" s="195"/>
    </row>
    <row r="24" spans="2:11" ht="28.9" customHeight="1" x14ac:dyDescent="0.25">
      <c r="B24" s="26" t="s">
        <v>594</v>
      </c>
      <c r="C24" s="30">
        <v>4</v>
      </c>
      <c r="D24" s="30">
        <v>2</v>
      </c>
      <c r="E24" s="30">
        <v>4</v>
      </c>
      <c r="F24" s="30">
        <v>0</v>
      </c>
      <c r="G24" s="30">
        <v>4</v>
      </c>
      <c r="H24" s="150">
        <v>0</v>
      </c>
      <c r="I24" s="150">
        <v>0</v>
      </c>
      <c r="J24" s="194"/>
      <c r="K24" s="195"/>
    </row>
    <row r="25" spans="2:11" ht="16.5" customHeight="1" x14ac:dyDescent="0.25">
      <c r="B25" s="26" t="s">
        <v>742</v>
      </c>
      <c r="C25" s="30"/>
      <c r="D25" s="30"/>
      <c r="E25" s="150" t="s">
        <v>740</v>
      </c>
      <c r="F25" s="150" t="s">
        <v>740</v>
      </c>
      <c r="G25" s="150" t="s">
        <v>740</v>
      </c>
      <c r="H25" s="150" t="s">
        <v>740</v>
      </c>
      <c r="I25" s="150">
        <v>3</v>
      </c>
      <c r="J25" s="194"/>
      <c r="K25" s="195"/>
    </row>
    <row r="26" spans="2:11" ht="16.5" customHeight="1" x14ac:dyDescent="0.25">
      <c r="B26" s="26" t="s">
        <v>595</v>
      </c>
      <c r="C26" s="30">
        <v>1</v>
      </c>
      <c r="D26" s="30">
        <v>1</v>
      </c>
      <c r="E26" s="30">
        <v>0</v>
      </c>
      <c r="F26" s="30">
        <v>10</v>
      </c>
      <c r="G26" s="30">
        <v>0</v>
      </c>
      <c r="H26" s="150">
        <v>0</v>
      </c>
      <c r="I26" s="150">
        <v>0</v>
      </c>
      <c r="J26" s="194"/>
      <c r="K26" s="195"/>
    </row>
    <row r="27" spans="2:11" ht="16.5" customHeight="1" x14ac:dyDescent="0.25">
      <c r="B27" s="26" t="s">
        <v>596</v>
      </c>
      <c r="C27" s="30">
        <v>2</v>
      </c>
      <c r="D27" s="30">
        <v>0</v>
      </c>
      <c r="E27" s="30">
        <v>0</v>
      </c>
      <c r="F27" s="30">
        <v>0</v>
      </c>
      <c r="G27" s="30">
        <v>4</v>
      </c>
      <c r="H27" s="150">
        <v>2</v>
      </c>
      <c r="I27" s="150">
        <v>3</v>
      </c>
      <c r="J27" s="194"/>
      <c r="K27" s="195"/>
    </row>
    <row r="28" spans="2:11" ht="16.5" customHeight="1" x14ac:dyDescent="0.25">
      <c r="B28" s="26" t="s">
        <v>52</v>
      </c>
      <c r="C28" s="30">
        <v>9</v>
      </c>
      <c r="D28" s="30">
        <v>3</v>
      </c>
      <c r="E28" s="30">
        <v>3</v>
      </c>
      <c r="F28" s="30">
        <v>10</v>
      </c>
      <c r="G28" s="30">
        <v>2</v>
      </c>
      <c r="H28" s="150">
        <v>1</v>
      </c>
      <c r="I28" s="150">
        <v>1</v>
      </c>
      <c r="J28" s="194"/>
      <c r="K28" s="195"/>
    </row>
    <row r="29" spans="2:11" ht="26.45" customHeight="1" x14ac:dyDescent="0.25">
      <c r="B29" s="26" t="s">
        <v>96</v>
      </c>
      <c r="C29" s="30">
        <v>1</v>
      </c>
      <c r="D29" s="30">
        <v>2</v>
      </c>
      <c r="E29" s="30">
        <v>0</v>
      </c>
      <c r="F29" s="30">
        <v>0</v>
      </c>
      <c r="G29" s="30">
        <v>2</v>
      </c>
      <c r="H29" s="150">
        <v>0</v>
      </c>
      <c r="I29" s="150">
        <v>0</v>
      </c>
      <c r="J29" s="194"/>
      <c r="K29" s="195"/>
    </row>
    <row r="30" spans="2:11" ht="26.45" customHeight="1" x14ac:dyDescent="0.25">
      <c r="B30" s="26" t="s">
        <v>597</v>
      </c>
      <c r="C30" s="30">
        <v>4</v>
      </c>
      <c r="D30" s="30">
        <v>0</v>
      </c>
      <c r="E30" s="30">
        <v>0</v>
      </c>
      <c r="F30" s="30">
        <v>0</v>
      </c>
      <c r="G30" s="30">
        <v>0</v>
      </c>
      <c r="H30" s="150">
        <v>0</v>
      </c>
      <c r="I30" s="150">
        <v>0</v>
      </c>
      <c r="J30" s="194"/>
      <c r="K30" s="195"/>
    </row>
    <row r="31" spans="2:11" ht="16.5" customHeight="1" x14ac:dyDescent="0.25">
      <c r="B31" s="26" t="s">
        <v>598</v>
      </c>
      <c r="C31" s="30">
        <v>0</v>
      </c>
      <c r="D31" s="30">
        <v>0</v>
      </c>
      <c r="E31" s="30">
        <v>0</v>
      </c>
      <c r="F31" s="30">
        <v>0</v>
      </c>
      <c r="G31" s="30">
        <v>0</v>
      </c>
      <c r="H31" s="150">
        <v>1</v>
      </c>
      <c r="I31" s="150">
        <v>0</v>
      </c>
      <c r="J31" s="194"/>
      <c r="K31" s="195"/>
    </row>
    <row r="32" spans="2:11" ht="16.5" customHeight="1" x14ac:dyDescent="0.25">
      <c r="B32" s="26" t="s">
        <v>89</v>
      </c>
      <c r="C32" s="30">
        <v>1</v>
      </c>
      <c r="D32" s="30">
        <v>3</v>
      </c>
      <c r="E32" s="30">
        <v>2</v>
      </c>
      <c r="F32" s="30">
        <v>13</v>
      </c>
      <c r="G32" s="30">
        <v>0</v>
      </c>
      <c r="H32" s="150">
        <v>0</v>
      </c>
      <c r="I32" s="150">
        <v>0</v>
      </c>
      <c r="J32" s="194"/>
      <c r="K32" s="195"/>
    </row>
    <row r="33" spans="2:11" ht="16.5" customHeight="1" x14ac:dyDescent="0.25">
      <c r="B33" s="26" t="s">
        <v>599</v>
      </c>
      <c r="C33" s="30">
        <v>0</v>
      </c>
      <c r="D33" s="30">
        <v>0</v>
      </c>
      <c r="E33" s="30">
        <v>2</v>
      </c>
      <c r="F33" s="30">
        <v>0</v>
      </c>
      <c r="G33" s="30">
        <v>0</v>
      </c>
      <c r="H33" s="150">
        <v>0</v>
      </c>
      <c r="I33" s="150">
        <v>0</v>
      </c>
      <c r="J33" s="194"/>
      <c r="K33" s="195"/>
    </row>
    <row r="34" spans="2:11" ht="16.5" customHeight="1" x14ac:dyDescent="0.25">
      <c r="B34" s="26" t="s">
        <v>600</v>
      </c>
      <c r="C34" s="30">
        <v>0</v>
      </c>
      <c r="D34" s="30">
        <v>0</v>
      </c>
      <c r="E34" s="30">
        <v>0</v>
      </c>
      <c r="F34" s="30">
        <v>0</v>
      </c>
      <c r="G34" s="30">
        <v>0</v>
      </c>
      <c r="H34" s="150">
        <v>0</v>
      </c>
      <c r="I34" s="150">
        <v>0</v>
      </c>
      <c r="J34" s="194"/>
      <c r="K34" s="195"/>
    </row>
    <row r="35" spans="2:11" ht="15.75" thickBot="1" x14ac:dyDescent="0.3">
      <c r="B35" s="142" t="s">
        <v>313</v>
      </c>
      <c r="C35" s="29">
        <v>61</v>
      </c>
      <c r="D35" s="29">
        <v>77</v>
      </c>
      <c r="E35" s="29">
        <v>63</v>
      </c>
      <c r="F35" s="29">
        <v>57</v>
      </c>
      <c r="G35" s="29">
        <v>30</v>
      </c>
      <c r="H35" s="29">
        <v>9</v>
      </c>
      <c r="I35" s="29">
        <v>20</v>
      </c>
      <c r="J35" s="194"/>
      <c r="K35" s="195"/>
    </row>
    <row r="36" spans="2:11" ht="24.6" customHeight="1" thickTop="1" x14ac:dyDescent="0.25">
      <c r="B36" s="353" t="s">
        <v>602</v>
      </c>
      <c r="C36" s="326"/>
      <c r="D36" s="326"/>
      <c r="E36" s="326"/>
      <c r="J36" s="194"/>
      <c r="K36" s="195"/>
    </row>
    <row r="37" spans="2:11" x14ac:dyDescent="0.25">
      <c r="J37" s="194"/>
      <c r="K37" s="195"/>
    </row>
    <row r="38" spans="2:11" x14ac:dyDescent="0.25">
      <c r="B38" s="9" t="s">
        <v>842</v>
      </c>
      <c r="J38" s="194"/>
      <c r="K38" s="195"/>
    </row>
    <row r="39" spans="2:11" x14ac:dyDescent="0.25">
      <c r="B39" s="66"/>
      <c r="J39" s="194"/>
      <c r="K39" s="195"/>
    </row>
    <row r="40" spans="2:11" x14ac:dyDescent="0.25">
      <c r="B40" s="87"/>
      <c r="C40" s="197">
        <v>2017</v>
      </c>
      <c r="D40" s="197">
        <v>2018</v>
      </c>
      <c r="E40" s="197">
        <v>2019</v>
      </c>
      <c r="F40" s="197">
        <v>2020</v>
      </c>
      <c r="G40" s="197">
        <v>2021</v>
      </c>
      <c r="H40" s="197">
        <v>2022</v>
      </c>
      <c r="I40" s="197">
        <v>2023</v>
      </c>
    </row>
    <row r="41" spans="2:11" x14ac:dyDescent="0.25">
      <c r="B41" s="26" t="s">
        <v>584</v>
      </c>
      <c r="C41" s="30">
        <v>285</v>
      </c>
      <c r="D41" s="30">
        <v>309</v>
      </c>
      <c r="E41" s="30">
        <v>342</v>
      </c>
      <c r="F41" s="30">
        <v>470</v>
      </c>
      <c r="G41" s="30">
        <v>596</v>
      </c>
      <c r="H41" s="150">
        <v>750</v>
      </c>
      <c r="I41" s="150">
        <v>760</v>
      </c>
    </row>
    <row r="42" spans="2:11" x14ac:dyDescent="0.25">
      <c r="B42" s="26" t="s">
        <v>601</v>
      </c>
      <c r="C42" s="30">
        <v>5</v>
      </c>
      <c r="D42" s="30">
        <v>20</v>
      </c>
      <c r="E42" s="30">
        <v>18</v>
      </c>
      <c r="F42" s="30">
        <v>40</v>
      </c>
      <c r="G42" s="30">
        <v>51</v>
      </c>
      <c r="H42" s="150">
        <v>66</v>
      </c>
      <c r="I42" s="150">
        <v>74</v>
      </c>
    </row>
    <row r="43" spans="2:11" x14ac:dyDescent="0.25">
      <c r="B43" s="26" t="s">
        <v>587</v>
      </c>
      <c r="C43" s="30">
        <v>3</v>
      </c>
      <c r="D43" s="30">
        <v>2</v>
      </c>
      <c r="E43" s="30">
        <v>2</v>
      </c>
      <c r="F43" s="30">
        <v>2</v>
      </c>
      <c r="G43" s="30">
        <v>0</v>
      </c>
      <c r="H43" s="150">
        <v>0</v>
      </c>
      <c r="I43" s="150">
        <v>1</v>
      </c>
    </row>
    <row r="44" spans="2:11" x14ac:dyDescent="0.25">
      <c r="B44" s="26" t="s">
        <v>588</v>
      </c>
      <c r="C44" s="30">
        <v>2</v>
      </c>
      <c r="D44" s="30">
        <v>3</v>
      </c>
      <c r="E44" s="30">
        <v>3</v>
      </c>
      <c r="F44" s="30">
        <v>2</v>
      </c>
      <c r="G44" s="30">
        <v>1</v>
      </c>
      <c r="H44" s="150">
        <v>2</v>
      </c>
      <c r="I44" s="150">
        <v>5</v>
      </c>
    </row>
    <row r="45" spans="2:11" ht="14.45" customHeight="1" x14ac:dyDescent="0.25">
      <c r="B45" s="354" t="s">
        <v>602</v>
      </c>
      <c r="C45" s="325"/>
      <c r="D45" s="325"/>
      <c r="E45" s="325"/>
    </row>
  </sheetData>
  <phoneticPr fontId="99" type="noConversion"/>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FA3BF5-469E-4640-9E98-B7944D1B453C}">
  <dimension ref="B2:J66"/>
  <sheetViews>
    <sheetView topLeftCell="A18" zoomScaleNormal="100" workbookViewId="0">
      <selection activeCell="B18" sqref="B1:E1048576"/>
    </sheetView>
  </sheetViews>
  <sheetFormatPr baseColWidth="10" defaultColWidth="10.85546875" defaultRowHeight="15" x14ac:dyDescent="0.25"/>
  <cols>
    <col min="1" max="1" width="4.85546875" style="1" customWidth="1"/>
    <col min="2" max="2" width="39.28515625" style="1" customWidth="1"/>
    <col min="3" max="3" width="11.42578125" style="1" customWidth="1"/>
    <col min="4" max="4" width="10.85546875" style="1" customWidth="1"/>
    <col min="5" max="16384" width="10.85546875" style="1"/>
  </cols>
  <sheetData>
    <row r="2" spans="2:10" x14ac:dyDescent="0.25">
      <c r="B2" s="9" t="s">
        <v>843</v>
      </c>
    </row>
    <row r="4" spans="2:10" x14ac:dyDescent="0.25">
      <c r="B4" s="164"/>
      <c r="C4" s="279">
        <v>2017</v>
      </c>
      <c r="D4" s="280">
        <v>2018</v>
      </c>
      <c r="E4" s="280">
        <v>2019</v>
      </c>
      <c r="F4" s="280">
        <v>2020</v>
      </c>
      <c r="G4" s="280">
        <v>2021</v>
      </c>
      <c r="H4" s="280">
        <v>2022</v>
      </c>
      <c r="I4" s="280">
        <v>2023</v>
      </c>
      <c r="J4" s="281"/>
    </row>
    <row r="5" spans="2:10" ht="24.95" customHeight="1" x14ac:dyDescent="0.25">
      <c r="B5" s="165" t="s">
        <v>603</v>
      </c>
      <c r="C5" s="127">
        <v>13</v>
      </c>
      <c r="D5" s="140">
        <v>14</v>
      </c>
      <c r="E5" s="140">
        <v>6</v>
      </c>
      <c r="F5" s="140">
        <v>8</v>
      </c>
      <c r="G5" s="140">
        <v>8</v>
      </c>
      <c r="H5" s="140">
        <v>7</v>
      </c>
      <c r="I5" s="140">
        <v>12</v>
      </c>
    </row>
    <row r="6" spans="2:10" ht="22.5" customHeight="1" x14ac:dyDescent="0.25">
      <c r="B6" s="26" t="s">
        <v>606</v>
      </c>
      <c r="C6" s="30">
        <v>3</v>
      </c>
      <c r="D6" s="30">
        <v>10</v>
      </c>
      <c r="E6" s="30">
        <v>6</v>
      </c>
      <c r="F6" s="30">
        <v>5</v>
      </c>
      <c r="G6" s="30">
        <v>6</v>
      </c>
      <c r="H6" s="150">
        <v>6</v>
      </c>
      <c r="I6" s="150">
        <v>10</v>
      </c>
    </row>
    <row r="7" spans="2:10" ht="18" customHeight="1" x14ac:dyDescent="0.25">
      <c r="B7" s="26" t="s">
        <v>607</v>
      </c>
      <c r="C7" s="30">
        <v>10</v>
      </c>
      <c r="D7" s="30">
        <v>4</v>
      </c>
      <c r="E7" s="30">
        <v>0</v>
      </c>
      <c r="F7" s="30">
        <v>3</v>
      </c>
      <c r="G7" s="30">
        <v>2</v>
      </c>
      <c r="H7" s="150">
        <v>1</v>
      </c>
      <c r="I7" s="150">
        <v>2</v>
      </c>
    </row>
    <row r="8" spans="2:10" ht="18" customHeight="1" x14ac:dyDescent="0.25">
      <c r="B8" s="26" t="s">
        <v>608</v>
      </c>
      <c r="C8" s="30">
        <v>0</v>
      </c>
      <c r="D8" s="30">
        <v>0</v>
      </c>
      <c r="E8" s="30">
        <v>0</v>
      </c>
      <c r="F8" s="30">
        <v>0</v>
      </c>
      <c r="G8" s="30">
        <v>0</v>
      </c>
      <c r="H8" s="150">
        <v>0</v>
      </c>
      <c r="I8" s="150">
        <v>0</v>
      </c>
    </row>
    <row r="9" spans="2:10" ht="24.95" customHeight="1" x14ac:dyDescent="0.25">
      <c r="B9" s="165" t="s">
        <v>604</v>
      </c>
      <c r="C9" s="126">
        <v>6442114</v>
      </c>
      <c r="D9" s="29">
        <v>9039304</v>
      </c>
      <c r="E9" s="29">
        <v>27495341</v>
      </c>
      <c r="F9" s="29">
        <v>20486465</v>
      </c>
      <c r="G9" s="29">
        <v>10855425</v>
      </c>
      <c r="H9" s="29">
        <v>3345980.31</v>
      </c>
      <c r="I9" s="29">
        <v>72106628</v>
      </c>
    </row>
    <row r="10" spans="2:10" x14ac:dyDescent="0.25">
      <c r="B10" s="10" t="s">
        <v>609</v>
      </c>
    </row>
    <row r="12" spans="2:10" x14ac:dyDescent="0.25">
      <c r="B12" s="9" t="s">
        <v>844</v>
      </c>
    </row>
    <row r="14" spans="2:10" x14ac:dyDescent="0.25">
      <c r="B14" s="162"/>
      <c r="C14" s="197">
        <v>2017</v>
      </c>
      <c r="D14" s="197">
        <v>2018</v>
      </c>
      <c r="E14" s="197">
        <v>2019</v>
      </c>
      <c r="F14" s="197">
        <v>2020</v>
      </c>
      <c r="G14" s="197">
        <v>2021</v>
      </c>
      <c r="H14" s="197">
        <v>2022</v>
      </c>
      <c r="I14" s="197">
        <v>2023</v>
      </c>
    </row>
    <row r="15" spans="2:10" x14ac:dyDescent="0.25">
      <c r="B15" s="165" t="s">
        <v>605</v>
      </c>
      <c r="C15" s="127">
        <v>23</v>
      </c>
      <c r="D15" s="140">
        <v>15</v>
      </c>
      <c r="E15" s="140">
        <v>10</v>
      </c>
      <c r="F15" s="140">
        <v>8</v>
      </c>
      <c r="G15" s="140">
        <v>14</v>
      </c>
      <c r="H15" s="140">
        <v>13</v>
      </c>
      <c r="I15" s="140">
        <v>18</v>
      </c>
    </row>
    <row r="16" spans="2:10" x14ac:dyDescent="0.25">
      <c r="B16" s="26" t="s">
        <v>606</v>
      </c>
      <c r="C16" s="30">
        <v>20</v>
      </c>
      <c r="D16" s="30">
        <v>8</v>
      </c>
      <c r="E16" s="30">
        <v>9</v>
      </c>
      <c r="F16" s="30">
        <v>8</v>
      </c>
      <c r="G16" s="30">
        <v>13</v>
      </c>
      <c r="H16" s="150">
        <v>11</v>
      </c>
      <c r="I16" s="150">
        <v>16</v>
      </c>
    </row>
    <row r="17" spans="2:9" x14ac:dyDescent="0.25">
      <c r="B17" s="26" t="s">
        <v>610</v>
      </c>
      <c r="C17" s="30">
        <v>3</v>
      </c>
      <c r="D17" s="30">
        <v>7</v>
      </c>
      <c r="E17" s="30">
        <v>1</v>
      </c>
      <c r="F17" s="30">
        <v>0</v>
      </c>
      <c r="G17" s="30">
        <v>1</v>
      </c>
      <c r="H17" s="150">
        <v>2</v>
      </c>
      <c r="I17" s="150">
        <v>2</v>
      </c>
    </row>
    <row r="18" spans="2:9" x14ac:dyDescent="0.25">
      <c r="B18" s="26" t="s">
        <v>608</v>
      </c>
      <c r="C18" s="30">
        <v>0</v>
      </c>
      <c r="D18" s="30">
        <v>0</v>
      </c>
      <c r="E18" s="30">
        <v>0</v>
      </c>
      <c r="F18" s="30">
        <v>0</v>
      </c>
      <c r="G18" s="30">
        <v>0</v>
      </c>
      <c r="H18" s="150">
        <v>0</v>
      </c>
      <c r="I18" s="150">
        <v>0</v>
      </c>
    </row>
    <row r="19" spans="2:9" x14ac:dyDescent="0.25">
      <c r="B19" s="10" t="s">
        <v>609</v>
      </c>
    </row>
    <row r="21" spans="2:9" x14ac:dyDescent="0.25">
      <c r="B21" s="9" t="s">
        <v>845</v>
      </c>
      <c r="C21" s="9"/>
      <c r="D21" s="9"/>
      <c r="E21" s="9"/>
      <c r="F21" s="9"/>
      <c r="G21" s="9"/>
      <c r="H21" s="9"/>
      <c r="I21" s="9"/>
    </row>
    <row r="23" spans="2:9" x14ac:dyDescent="0.25">
      <c r="B23" s="166"/>
      <c r="C23" s="197">
        <v>2017</v>
      </c>
      <c r="D23" s="197">
        <v>2018</v>
      </c>
      <c r="E23" s="197">
        <v>2019</v>
      </c>
      <c r="F23" s="197">
        <v>2020</v>
      </c>
      <c r="G23" s="197">
        <v>2021</v>
      </c>
      <c r="H23" s="197">
        <v>2022</v>
      </c>
      <c r="I23" s="197">
        <v>2023</v>
      </c>
    </row>
    <row r="24" spans="2:9" ht="15.75" customHeight="1" x14ac:dyDescent="0.25">
      <c r="B24" s="26" t="s">
        <v>611</v>
      </c>
      <c r="C24" s="30">
        <v>2</v>
      </c>
      <c r="D24" s="30">
        <v>5</v>
      </c>
      <c r="E24" s="30">
        <v>6</v>
      </c>
      <c r="F24" s="30">
        <v>3</v>
      </c>
      <c r="G24" s="30">
        <v>15</v>
      </c>
      <c r="H24" s="150">
        <v>6</v>
      </c>
      <c r="I24" s="193">
        <v>12</v>
      </c>
    </row>
    <row r="25" spans="2:9" ht="15.75" customHeight="1" x14ac:dyDescent="0.25">
      <c r="B25" s="26" t="s">
        <v>612</v>
      </c>
      <c r="C25" s="30">
        <v>2</v>
      </c>
      <c r="D25" s="30">
        <v>2</v>
      </c>
      <c r="E25" s="30">
        <v>0</v>
      </c>
      <c r="F25" s="30">
        <v>0</v>
      </c>
      <c r="G25" s="30">
        <v>0</v>
      </c>
      <c r="H25" s="150">
        <v>1</v>
      </c>
      <c r="I25" s="193">
        <v>1</v>
      </c>
    </row>
    <row r="26" spans="2:9" ht="15.75" customHeight="1" x14ac:dyDescent="0.25">
      <c r="B26" s="26" t="s">
        <v>613</v>
      </c>
      <c r="C26" s="30"/>
      <c r="D26" s="30">
        <v>1</v>
      </c>
      <c r="E26" s="30">
        <v>4</v>
      </c>
      <c r="F26" s="30">
        <v>2</v>
      </c>
      <c r="G26" s="30">
        <v>5</v>
      </c>
      <c r="H26" s="150">
        <v>3</v>
      </c>
      <c r="I26" s="193">
        <v>6</v>
      </c>
    </row>
    <row r="27" spans="2:9" ht="15.75" customHeight="1" x14ac:dyDescent="0.25">
      <c r="B27" s="26" t="s">
        <v>614</v>
      </c>
      <c r="C27" s="30"/>
      <c r="D27" s="30">
        <v>2</v>
      </c>
      <c r="E27" s="30">
        <v>1</v>
      </c>
      <c r="F27" s="30">
        <v>0</v>
      </c>
      <c r="G27" s="30">
        <v>2</v>
      </c>
      <c r="H27" s="150">
        <v>2</v>
      </c>
      <c r="I27" s="193">
        <v>5</v>
      </c>
    </row>
    <row r="28" spans="2:9" ht="15.75" customHeight="1" x14ac:dyDescent="0.25">
      <c r="B28" s="26" t="s">
        <v>615</v>
      </c>
      <c r="C28" s="30"/>
      <c r="D28" s="30"/>
      <c r="E28" s="30">
        <v>3</v>
      </c>
      <c r="F28" s="30">
        <v>1</v>
      </c>
      <c r="G28" s="30">
        <v>0</v>
      </c>
      <c r="H28" s="150">
        <v>0</v>
      </c>
      <c r="I28" s="193">
        <v>3</v>
      </c>
    </row>
    <row r="29" spans="2:9" ht="15.75" customHeight="1" x14ac:dyDescent="0.25">
      <c r="B29" s="26" t="s">
        <v>616</v>
      </c>
      <c r="C29" s="30"/>
      <c r="D29" s="30"/>
      <c r="E29" s="30">
        <v>2</v>
      </c>
      <c r="F29" s="30">
        <v>0</v>
      </c>
      <c r="G29" s="30">
        <v>0</v>
      </c>
      <c r="H29" s="150">
        <v>0</v>
      </c>
      <c r="I29" s="150">
        <v>0</v>
      </c>
    </row>
    <row r="30" spans="2:9" ht="15.75" customHeight="1" x14ac:dyDescent="0.25">
      <c r="B30" s="26" t="s">
        <v>617</v>
      </c>
      <c r="C30" s="30"/>
      <c r="D30" s="30">
        <v>4</v>
      </c>
      <c r="E30" s="30">
        <v>2</v>
      </c>
      <c r="F30" s="30">
        <v>2</v>
      </c>
      <c r="G30" s="30">
        <v>4</v>
      </c>
      <c r="H30" s="150">
        <v>3</v>
      </c>
      <c r="I30" s="193">
        <v>5</v>
      </c>
    </row>
    <row r="31" spans="2:9" ht="15.75" customHeight="1" x14ac:dyDescent="0.25">
      <c r="B31" s="26" t="s">
        <v>618</v>
      </c>
      <c r="C31" s="30"/>
      <c r="D31" s="30"/>
      <c r="E31" s="30">
        <v>2</v>
      </c>
      <c r="F31" s="30">
        <v>2</v>
      </c>
      <c r="G31" s="30">
        <v>0</v>
      </c>
      <c r="H31" s="150">
        <v>0</v>
      </c>
      <c r="I31" s="150">
        <v>0</v>
      </c>
    </row>
    <row r="32" spans="2:9" ht="15.75" customHeight="1" x14ac:dyDescent="0.25">
      <c r="B32" s="26" t="s">
        <v>619</v>
      </c>
      <c r="C32" s="30">
        <v>8</v>
      </c>
      <c r="D32" s="30">
        <v>5</v>
      </c>
      <c r="E32" s="30">
        <v>0</v>
      </c>
      <c r="F32" s="30">
        <v>4</v>
      </c>
      <c r="G32" s="30">
        <v>2</v>
      </c>
      <c r="H32" s="150">
        <v>1</v>
      </c>
      <c r="I32" s="193">
        <v>3</v>
      </c>
    </row>
    <row r="33" spans="2:9" ht="15.75" customHeight="1" x14ac:dyDescent="0.25">
      <c r="B33" s="26" t="s">
        <v>620</v>
      </c>
      <c r="C33" s="30"/>
      <c r="D33" s="30"/>
      <c r="E33" s="30">
        <v>0</v>
      </c>
      <c r="F33" s="30">
        <v>0</v>
      </c>
      <c r="G33" s="30">
        <v>0</v>
      </c>
      <c r="H33" s="150">
        <v>0</v>
      </c>
      <c r="I33" s="150">
        <v>0</v>
      </c>
    </row>
    <row r="34" spans="2:9" ht="15.75" customHeight="1" x14ac:dyDescent="0.25">
      <c r="B34" s="26" t="s">
        <v>621</v>
      </c>
      <c r="C34" s="30"/>
      <c r="D34" s="30"/>
      <c r="E34" s="30">
        <v>0</v>
      </c>
      <c r="F34" s="30">
        <v>0</v>
      </c>
      <c r="G34" s="30">
        <v>0</v>
      </c>
      <c r="H34" s="150">
        <v>0</v>
      </c>
      <c r="I34" s="150">
        <v>0</v>
      </c>
    </row>
    <row r="35" spans="2:9" ht="15.75" customHeight="1" x14ac:dyDescent="0.25">
      <c r="B35" s="26" t="s">
        <v>622</v>
      </c>
      <c r="C35" s="30"/>
      <c r="D35" s="30"/>
      <c r="E35" s="30">
        <v>0</v>
      </c>
      <c r="F35" s="30">
        <v>2</v>
      </c>
      <c r="G35" s="30">
        <v>3</v>
      </c>
      <c r="H35" s="150">
        <v>1</v>
      </c>
      <c r="I35" s="193">
        <v>1</v>
      </c>
    </row>
    <row r="36" spans="2:9" ht="27" customHeight="1" x14ac:dyDescent="0.25">
      <c r="B36" s="26" t="s">
        <v>623</v>
      </c>
      <c r="C36" s="30">
        <v>1</v>
      </c>
      <c r="D36" s="30">
        <v>6</v>
      </c>
      <c r="E36" s="30">
        <v>0</v>
      </c>
      <c r="F36" s="30">
        <v>1</v>
      </c>
      <c r="G36" s="30">
        <v>1</v>
      </c>
      <c r="H36" s="150">
        <v>1</v>
      </c>
      <c r="I36" s="193">
        <v>1</v>
      </c>
    </row>
    <row r="37" spans="2:9" ht="15.75" customHeight="1" x14ac:dyDescent="0.25">
      <c r="B37" s="26" t="s">
        <v>743</v>
      </c>
      <c r="C37" s="30"/>
      <c r="D37" s="30"/>
      <c r="E37" s="30">
        <v>0</v>
      </c>
      <c r="F37" s="30">
        <v>0</v>
      </c>
      <c r="G37" s="30">
        <v>0</v>
      </c>
      <c r="H37" s="150">
        <v>0</v>
      </c>
      <c r="I37" s="193">
        <v>1</v>
      </c>
    </row>
    <row r="38" spans="2:9" x14ac:dyDescent="0.25">
      <c r="B38" s="165" t="s">
        <v>470</v>
      </c>
      <c r="C38" s="126">
        <v>13</v>
      </c>
      <c r="D38" s="29">
        <v>25</v>
      </c>
      <c r="E38" s="29">
        <v>20</v>
      </c>
      <c r="F38" s="29">
        <v>17</v>
      </c>
      <c r="G38" s="29">
        <v>32</v>
      </c>
      <c r="H38" s="29">
        <f>SUM(H24:H36)</f>
        <v>18</v>
      </c>
      <c r="I38" s="29">
        <v>38</v>
      </c>
    </row>
    <row r="39" spans="2:9" x14ac:dyDescent="0.25">
      <c r="B39" s="10" t="s">
        <v>609</v>
      </c>
    </row>
    <row r="41" spans="2:9" x14ac:dyDescent="0.25">
      <c r="B41" s="9" t="s">
        <v>846</v>
      </c>
    </row>
    <row r="43" spans="2:9" x14ac:dyDescent="0.25">
      <c r="B43" s="167"/>
      <c r="C43" s="197">
        <v>2017</v>
      </c>
      <c r="D43" s="197">
        <v>2018</v>
      </c>
      <c r="E43" s="197">
        <v>2019</v>
      </c>
      <c r="F43" s="197">
        <v>2020</v>
      </c>
      <c r="G43" s="197">
        <v>2021</v>
      </c>
      <c r="H43" s="197">
        <v>2022</v>
      </c>
      <c r="I43" s="197">
        <v>2023</v>
      </c>
    </row>
    <row r="44" spans="2:9" ht="15.75" customHeight="1" x14ac:dyDescent="0.25">
      <c r="B44" s="26" t="s">
        <v>611</v>
      </c>
      <c r="C44" s="30">
        <v>15</v>
      </c>
      <c r="D44" s="30">
        <v>5</v>
      </c>
      <c r="E44" s="30">
        <v>6</v>
      </c>
      <c r="F44" s="30">
        <v>8</v>
      </c>
      <c r="G44" s="30">
        <v>10</v>
      </c>
      <c r="H44" s="150">
        <v>10</v>
      </c>
      <c r="I44" s="150">
        <v>12</v>
      </c>
    </row>
    <row r="45" spans="2:9" ht="15.75" customHeight="1" x14ac:dyDescent="0.25">
      <c r="B45" s="26" t="s">
        <v>612</v>
      </c>
      <c r="C45" s="30">
        <v>11</v>
      </c>
      <c r="D45" s="30">
        <v>3</v>
      </c>
      <c r="E45" s="30">
        <v>0</v>
      </c>
      <c r="F45" s="30">
        <v>1</v>
      </c>
      <c r="G45" s="30">
        <v>1</v>
      </c>
      <c r="H45" s="150">
        <v>5</v>
      </c>
      <c r="I45" s="150">
        <v>9</v>
      </c>
    </row>
    <row r="46" spans="2:9" ht="15.75" customHeight="1" x14ac:dyDescent="0.25">
      <c r="B46" s="26" t="s">
        <v>613</v>
      </c>
      <c r="C46" s="30">
        <v>1</v>
      </c>
      <c r="D46" s="30">
        <v>2</v>
      </c>
      <c r="E46" s="30">
        <v>1</v>
      </c>
      <c r="F46" s="30">
        <v>5</v>
      </c>
      <c r="G46" s="30">
        <v>2</v>
      </c>
      <c r="H46" s="150">
        <v>3</v>
      </c>
      <c r="I46" s="150">
        <v>12</v>
      </c>
    </row>
    <row r="47" spans="2:9" ht="15.75" customHeight="1" x14ac:dyDescent="0.25">
      <c r="B47" s="26" t="s">
        <v>614</v>
      </c>
      <c r="C47" s="30">
        <v>1</v>
      </c>
      <c r="D47" s="30"/>
      <c r="E47" s="30">
        <v>0</v>
      </c>
      <c r="F47" s="30">
        <v>0</v>
      </c>
      <c r="G47" s="30">
        <v>1</v>
      </c>
      <c r="H47" s="150">
        <v>5</v>
      </c>
      <c r="I47" s="150">
        <v>11</v>
      </c>
    </row>
    <row r="48" spans="2:9" ht="15.75" customHeight="1" x14ac:dyDescent="0.25">
      <c r="B48" s="26" t="s">
        <v>615</v>
      </c>
      <c r="C48" s="30"/>
      <c r="D48" s="30"/>
      <c r="E48" s="30">
        <v>0</v>
      </c>
      <c r="F48" s="30">
        <v>0</v>
      </c>
      <c r="G48" s="30">
        <v>0</v>
      </c>
      <c r="H48" s="150">
        <v>1</v>
      </c>
      <c r="I48" s="150">
        <v>2</v>
      </c>
    </row>
    <row r="49" spans="2:9" ht="15.75" customHeight="1" x14ac:dyDescent="0.25">
      <c r="B49" s="26" t="s">
        <v>617</v>
      </c>
      <c r="C49" s="30">
        <v>8</v>
      </c>
      <c r="D49" s="30">
        <v>2</v>
      </c>
      <c r="E49" s="30">
        <v>5</v>
      </c>
      <c r="F49" s="30">
        <v>6</v>
      </c>
      <c r="G49" s="30">
        <v>8</v>
      </c>
      <c r="H49" s="150">
        <v>12</v>
      </c>
      <c r="I49" s="150">
        <v>16</v>
      </c>
    </row>
    <row r="50" spans="2:9" ht="15.75" customHeight="1" x14ac:dyDescent="0.25">
      <c r="B50" s="26" t="s">
        <v>618</v>
      </c>
      <c r="C50" s="30">
        <v>1</v>
      </c>
      <c r="D50" s="30">
        <v>10</v>
      </c>
      <c r="E50" s="30">
        <v>3</v>
      </c>
      <c r="F50" s="30">
        <v>0</v>
      </c>
      <c r="G50" s="30">
        <v>1</v>
      </c>
      <c r="H50" s="150">
        <v>5</v>
      </c>
      <c r="I50" s="150">
        <v>4</v>
      </c>
    </row>
    <row r="51" spans="2:9" ht="15.75" customHeight="1" x14ac:dyDescent="0.25">
      <c r="B51" s="26" t="s">
        <v>624</v>
      </c>
      <c r="C51" s="30">
        <v>6</v>
      </c>
      <c r="D51" s="30"/>
      <c r="E51" s="30">
        <v>4</v>
      </c>
      <c r="F51" s="30">
        <v>1</v>
      </c>
      <c r="G51" s="30">
        <v>2</v>
      </c>
      <c r="H51" s="150">
        <v>7</v>
      </c>
      <c r="I51" s="150">
        <v>4</v>
      </c>
    </row>
    <row r="52" spans="2:9" ht="15.75" customHeight="1" x14ac:dyDescent="0.25">
      <c r="B52" s="26" t="s">
        <v>625</v>
      </c>
      <c r="C52" s="30">
        <v>8</v>
      </c>
      <c r="D52" s="30">
        <v>2</v>
      </c>
      <c r="E52" s="30">
        <v>3</v>
      </c>
      <c r="F52" s="30">
        <v>5</v>
      </c>
      <c r="G52" s="30">
        <v>2</v>
      </c>
      <c r="H52" s="150">
        <v>5</v>
      </c>
      <c r="I52" s="150">
        <v>5</v>
      </c>
    </row>
    <row r="53" spans="2:9" ht="15.75" customHeight="1" x14ac:dyDescent="0.25">
      <c r="B53" s="26" t="s">
        <v>626</v>
      </c>
      <c r="C53" s="30">
        <v>3</v>
      </c>
      <c r="D53" s="30"/>
      <c r="E53" s="30">
        <v>4</v>
      </c>
      <c r="F53" s="30">
        <v>3</v>
      </c>
      <c r="G53" s="30">
        <v>3</v>
      </c>
      <c r="H53" s="150">
        <v>1</v>
      </c>
      <c r="I53" s="150">
        <v>7</v>
      </c>
    </row>
    <row r="54" spans="2:9" ht="15.75" customHeight="1" x14ac:dyDescent="0.25">
      <c r="B54" s="26" t="s">
        <v>627</v>
      </c>
      <c r="C54" s="30"/>
      <c r="D54" s="30"/>
      <c r="E54" s="30">
        <v>1</v>
      </c>
      <c r="F54" s="30">
        <v>0</v>
      </c>
      <c r="G54" s="30">
        <v>0</v>
      </c>
      <c r="H54" s="150">
        <v>1</v>
      </c>
      <c r="I54" s="150">
        <v>0</v>
      </c>
    </row>
    <row r="55" spans="2:9" x14ac:dyDescent="0.25">
      <c r="B55" s="26" t="s">
        <v>628</v>
      </c>
      <c r="C55" s="30"/>
      <c r="D55" s="30"/>
      <c r="E55" s="30">
        <v>0</v>
      </c>
      <c r="F55" s="30">
        <v>0</v>
      </c>
      <c r="G55" s="30">
        <v>0</v>
      </c>
      <c r="H55" s="150">
        <v>1</v>
      </c>
      <c r="I55" s="150">
        <v>1</v>
      </c>
    </row>
    <row r="56" spans="2:9" x14ac:dyDescent="0.25">
      <c r="B56" s="165" t="s">
        <v>470</v>
      </c>
      <c r="C56" s="126">
        <v>54</v>
      </c>
      <c r="D56" s="29">
        <v>24</v>
      </c>
      <c r="E56" s="29">
        <v>27</v>
      </c>
      <c r="F56" s="29">
        <v>29</v>
      </c>
      <c r="G56" s="29">
        <f>(G44+G45+G46+G47+G49+G50+G51+G52+G53)</f>
        <v>30</v>
      </c>
      <c r="H56" s="29">
        <f>SUM(H44:H55)</f>
        <v>56</v>
      </c>
      <c r="I56" s="29">
        <f>SUM(I44:I55)</f>
        <v>83</v>
      </c>
    </row>
    <row r="57" spans="2:9" x14ac:dyDescent="0.25">
      <c r="B57" s="10" t="s">
        <v>609</v>
      </c>
    </row>
    <row r="59" spans="2:9" x14ac:dyDescent="0.25">
      <c r="B59" s="9" t="s">
        <v>847</v>
      </c>
    </row>
    <row r="61" spans="2:9" x14ac:dyDescent="0.25">
      <c r="B61" s="165" t="s">
        <v>632</v>
      </c>
      <c r="C61" s="197">
        <v>2017</v>
      </c>
      <c r="D61" s="197">
        <v>2018</v>
      </c>
      <c r="E61" s="197">
        <v>2019</v>
      </c>
      <c r="F61" s="197">
        <v>2020</v>
      </c>
      <c r="G61" s="197">
        <v>2021</v>
      </c>
      <c r="H61" s="197">
        <v>2022</v>
      </c>
      <c r="I61" s="197">
        <v>2023</v>
      </c>
    </row>
    <row r="62" spans="2:9" ht="25.5" x14ac:dyDescent="0.25">
      <c r="B62" s="26" t="s">
        <v>629</v>
      </c>
      <c r="C62" s="30">
        <v>6442114</v>
      </c>
      <c r="D62" s="30">
        <v>9039304</v>
      </c>
      <c r="E62" s="30">
        <v>27495341</v>
      </c>
      <c r="F62" s="30">
        <v>20486465</v>
      </c>
      <c r="G62" s="30">
        <v>10855425</v>
      </c>
      <c r="H62" s="192">
        <v>3345980.31</v>
      </c>
      <c r="I62" s="192">
        <v>72106628</v>
      </c>
    </row>
    <row r="63" spans="2:9" ht="25.5" x14ac:dyDescent="0.25">
      <c r="B63" s="26" t="s">
        <v>630</v>
      </c>
      <c r="C63" s="30">
        <v>15102207</v>
      </c>
      <c r="D63" s="30">
        <v>3753554</v>
      </c>
      <c r="E63" s="30">
        <v>2854354</v>
      </c>
      <c r="F63" s="30">
        <v>1992823</v>
      </c>
      <c r="G63" s="30">
        <v>4455293</v>
      </c>
      <c r="H63" s="192">
        <v>3917089</v>
      </c>
      <c r="I63" s="192">
        <v>4098217</v>
      </c>
    </row>
    <row r="64" spans="2:9" ht="25.5" x14ac:dyDescent="0.25">
      <c r="B64" s="26" t="s">
        <v>631</v>
      </c>
      <c r="C64" s="30">
        <v>13119229</v>
      </c>
      <c r="D64" s="30">
        <v>9890480</v>
      </c>
      <c r="E64" s="30">
        <v>7536096</v>
      </c>
      <c r="F64" s="30">
        <v>5556782</v>
      </c>
      <c r="G64" s="30">
        <v>4703538</v>
      </c>
      <c r="H64" s="192">
        <v>3329212</v>
      </c>
      <c r="I64" s="192">
        <v>5709312.5</v>
      </c>
    </row>
    <row r="65" spans="2:9" x14ac:dyDescent="0.25">
      <c r="B65" s="165" t="s">
        <v>313</v>
      </c>
      <c r="C65" s="126">
        <v>34663550</v>
      </c>
      <c r="D65" s="29">
        <v>22683338</v>
      </c>
      <c r="E65" s="29">
        <v>37885791</v>
      </c>
      <c r="F65" s="29">
        <f>+F64+F63+F62</f>
        <v>28036070</v>
      </c>
      <c r="G65" s="29">
        <v>20014256</v>
      </c>
      <c r="H65" s="29">
        <f>SUM(H62:H64)</f>
        <v>10592281.310000001</v>
      </c>
      <c r="I65" s="29">
        <f>SUM(I62:I64)</f>
        <v>81914157.5</v>
      </c>
    </row>
    <row r="66" spans="2:9" x14ac:dyDescent="0.25">
      <c r="B66" s="10" t="s">
        <v>609</v>
      </c>
    </row>
  </sheetData>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8B3A12-B8D3-4588-AB16-EE3231D5F0E2}">
  <dimension ref="B2:I8"/>
  <sheetViews>
    <sheetView workbookViewId="0"/>
  </sheetViews>
  <sheetFormatPr baseColWidth="10" defaultColWidth="10.85546875" defaultRowHeight="15" x14ac:dyDescent="0.25"/>
  <cols>
    <col min="1" max="1" width="5.5703125" style="1" customWidth="1"/>
    <col min="2" max="2" width="19.28515625" style="1" customWidth="1"/>
    <col min="3" max="16384" width="10.85546875" style="1"/>
  </cols>
  <sheetData>
    <row r="2" spans="2:9" ht="29.1" customHeight="1" x14ac:dyDescent="0.25">
      <c r="B2" s="426" t="s">
        <v>848</v>
      </c>
      <c r="C2" s="427"/>
      <c r="D2" s="427"/>
      <c r="E2" s="427"/>
      <c r="F2" s="427"/>
      <c r="G2" s="427"/>
      <c r="H2" s="427"/>
      <c r="I2" s="427"/>
    </row>
    <row r="4" spans="2:9" x14ac:dyDescent="0.25">
      <c r="B4" s="165" t="s">
        <v>633</v>
      </c>
      <c r="C4" s="197">
        <v>2017</v>
      </c>
      <c r="D4" s="197">
        <v>2018</v>
      </c>
      <c r="E4" s="197">
        <v>2019</v>
      </c>
      <c r="F4" s="197">
        <v>2020</v>
      </c>
      <c r="G4" s="197">
        <v>2021</v>
      </c>
      <c r="H4" s="197">
        <v>2022</v>
      </c>
      <c r="I4" s="197">
        <v>2023</v>
      </c>
    </row>
    <row r="5" spans="2:9" x14ac:dyDescent="0.25">
      <c r="B5" s="26" t="s">
        <v>634</v>
      </c>
      <c r="C5" s="30">
        <v>643</v>
      </c>
      <c r="D5" s="30">
        <v>583</v>
      </c>
      <c r="E5" s="30">
        <v>522</v>
      </c>
      <c r="F5" s="30">
        <v>331</v>
      </c>
      <c r="G5" s="30">
        <v>503</v>
      </c>
      <c r="H5" s="150">
        <v>651</v>
      </c>
      <c r="I5" s="150">
        <v>649</v>
      </c>
    </row>
    <row r="6" spans="2:9" ht="30" customHeight="1" x14ac:dyDescent="0.25">
      <c r="B6" s="26" t="s">
        <v>635</v>
      </c>
      <c r="C6" s="30">
        <v>55</v>
      </c>
      <c r="D6" s="30">
        <v>61</v>
      </c>
      <c r="E6" s="30">
        <v>72</v>
      </c>
      <c r="F6" s="30">
        <v>88</v>
      </c>
      <c r="G6" s="30">
        <v>132</v>
      </c>
      <c r="H6" s="150">
        <v>245</v>
      </c>
      <c r="I6" s="193">
        <v>241</v>
      </c>
    </row>
    <row r="7" spans="2:9" x14ac:dyDescent="0.25">
      <c r="B7" s="165" t="s">
        <v>4</v>
      </c>
      <c r="C7" s="126">
        <f>SUM(C5,C6)</f>
        <v>698</v>
      </c>
      <c r="D7" s="29">
        <f>SUM(D5,D6)</f>
        <v>644</v>
      </c>
      <c r="E7" s="29">
        <f>SUM(E5,E6)</f>
        <v>594</v>
      </c>
      <c r="F7" s="29">
        <f>SUM(F5,F6)</f>
        <v>419</v>
      </c>
      <c r="G7" s="29">
        <f>SUM(G5,G6)</f>
        <v>635</v>
      </c>
      <c r="H7" s="29">
        <v>896</v>
      </c>
      <c r="I7" s="29">
        <v>890</v>
      </c>
    </row>
    <row r="8" spans="2:9" x14ac:dyDescent="0.25">
      <c r="B8" s="10" t="s">
        <v>137</v>
      </c>
    </row>
  </sheetData>
  <mergeCells count="1">
    <mergeCell ref="B2:I2"/>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B38F28-9B02-46CB-8599-93EFFAC5C7DB}">
  <dimension ref="B2:I71"/>
  <sheetViews>
    <sheetView workbookViewId="0"/>
  </sheetViews>
  <sheetFormatPr baseColWidth="10" defaultColWidth="10.85546875" defaultRowHeight="15" x14ac:dyDescent="0.25"/>
  <cols>
    <col min="1" max="1" width="3.85546875" style="1" customWidth="1"/>
    <col min="2" max="2" width="41.7109375" style="1" customWidth="1"/>
    <col min="3" max="4" width="10.85546875" style="1" customWidth="1"/>
    <col min="5" max="5" width="10.85546875" style="1"/>
    <col min="6" max="6" width="9.42578125" style="1" customWidth="1"/>
    <col min="7" max="16384" width="10.85546875" style="1"/>
  </cols>
  <sheetData>
    <row r="2" spans="2:9" x14ac:dyDescent="0.25">
      <c r="B2" s="9" t="s">
        <v>849</v>
      </c>
    </row>
    <row r="4" spans="2:9" x14ac:dyDescent="0.25">
      <c r="B4" s="163" t="s">
        <v>636</v>
      </c>
      <c r="C4" s="197">
        <v>2017</v>
      </c>
      <c r="D4" s="197">
        <v>2018</v>
      </c>
      <c r="E4" s="197">
        <v>2019</v>
      </c>
      <c r="F4" s="197">
        <v>2020</v>
      </c>
      <c r="G4" s="197">
        <v>2021</v>
      </c>
      <c r="H4" s="197">
        <v>2022</v>
      </c>
      <c r="I4" s="197">
        <v>2023</v>
      </c>
    </row>
    <row r="5" spans="2:9" ht="15.6" customHeight="1" x14ac:dyDescent="0.25">
      <c r="B5" s="26" t="s">
        <v>105</v>
      </c>
      <c r="C5" s="30">
        <v>476</v>
      </c>
      <c r="D5" s="30">
        <v>584</v>
      </c>
      <c r="E5" s="30">
        <v>580</v>
      </c>
      <c r="F5" s="30">
        <v>960</v>
      </c>
      <c r="G5" s="30">
        <v>1866</v>
      </c>
      <c r="H5" s="192">
        <v>1145</v>
      </c>
      <c r="I5" s="192">
        <v>1049</v>
      </c>
    </row>
    <row r="6" spans="2:9" ht="15.6" customHeight="1" x14ac:dyDescent="0.25">
      <c r="B6" s="26" t="s">
        <v>637</v>
      </c>
      <c r="C6" s="30">
        <v>524</v>
      </c>
      <c r="D6" s="30">
        <v>472</v>
      </c>
      <c r="E6" s="30">
        <v>539</v>
      </c>
      <c r="F6" s="30">
        <v>365</v>
      </c>
      <c r="G6" s="30">
        <v>401</v>
      </c>
      <c r="H6" s="150">
        <v>515</v>
      </c>
      <c r="I6" s="150">
        <v>416</v>
      </c>
    </row>
    <row r="7" spans="2:9" ht="18" customHeight="1" x14ac:dyDescent="0.25">
      <c r="B7" s="26" t="s">
        <v>106</v>
      </c>
      <c r="C7" s="30">
        <v>92</v>
      </c>
      <c r="D7" s="30">
        <v>77</v>
      </c>
      <c r="E7" s="30">
        <v>89</v>
      </c>
      <c r="F7" s="30">
        <v>128</v>
      </c>
      <c r="G7" s="30">
        <v>98</v>
      </c>
      <c r="H7" s="150">
        <v>97</v>
      </c>
      <c r="I7" s="150">
        <v>76</v>
      </c>
    </row>
    <row r="8" spans="2:9" ht="17.100000000000001" customHeight="1" x14ac:dyDescent="0.25">
      <c r="B8" s="26" t="s">
        <v>123</v>
      </c>
      <c r="C8" s="30">
        <v>28</v>
      </c>
      <c r="D8" s="30">
        <v>27</v>
      </c>
      <c r="E8" s="30">
        <v>23</v>
      </c>
      <c r="F8" s="30">
        <v>19</v>
      </c>
      <c r="G8" s="30">
        <v>18</v>
      </c>
      <c r="H8" s="150">
        <v>27</v>
      </c>
      <c r="I8" s="150">
        <v>13</v>
      </c>
    </row>
    <row r="9" spans="2:9" ht="17.100000000000001" customHeight="1" x14ac:dyDescent="0.25">
      <c r="B9" s="26" t="s">
        <v>107</v>
      </c>
      <c r="C9" s="30">
        <v>45</v>
      </c>
      <c r="D9" s="30">
        <v>73</v>
      </c>
      <c r="E9" s="30">
        <v>70</v>
      </c>
      <c r="F9" s="30">
        <v>65</v>
      </c>
      <c r="G9" s="30">
        <v>44</v>
      </c>
      <c r="H9" s="150">
        <v>48</v>
      </c>
      <c r="I9" s="150">
        <v>68</v>
      </c>
    </row>
    <row r="10" spans="2:9" x14ac:dyDescent="0.25">
      <c r="B10" s="165" t="s">
        <v>313</v>
      </c>
      <c r="C10" s="126">
        <v>1165</v>
      </c>
      <c r="D10" s="29">
        <v>1233</v>
      </c>
      <c r="E10" s="29">
        <v>1301</v>
      </c>
      <c r="F10" s="29">
        <v>1537</v>
      </c>
      <c r="G10" s="29" t="s">
        <v>638</v>
      </c>
      <c r="H10" s="29">
        <v>1832</v>
      </c>
      <c r="I10" s="29">
        <v>1622</v>
      </c>
    </row>
    <row r="11" spans="2:9" x14ac:dyDescent="0.25">
      <c r="B11" s="168" t="s">
        <v>661</v>
      </c>
    </row>
    <row r="12" spans="2:9" x14ac:dyDescent="0.25">
      <c r="B12" s="428" t="s">
        <v>660</v>
      </c>
      <c r="C12" s="429"/>
      <c r="D12" s="429"/>
      <c r="E12" s="429"/>
      <c r="F12" s="429"/>
      <c r="G12" s="429"/>
      <c r="H12" s="429"/>
    </row>
    <row r="13" spans="2:9" ht="21" customHeight="1" x14ac:dyDescent="0.25">
      <c r="B13" s="429"/>
      <c r="C13" s="429"/>
      <c r="D13" s="429"/>
      <c r="E13" s="429"/>
      <c r="F13" s="429"/>
      <c r="G13" s="429"/>
      <c r="H13" s="429"/>
    </row>
    <row r="14" spans="2:9" ht="12.95" customHeight="1" x14ac:dyDescent="0.25">
      <c r="B14" s="61"/>
      <c r="C14" s="61"/>
      <c r="D14" s="61"/>
      <c r="E14" s="61"/>
      <c r="F14" s="61"/>
      <c r="G14" s="61"/>
      <c r="H14" s="61"/>
    </row>
    <row r="15" spans="2:9" x14ac:dyDescent="0.25">
      <c r="B15" s="9" t="s">
        <v>873</v>
      </c>
    </row>
    <row r="16" spans="2:9" x14ac:dyDescent="0.25">
      <c r="B16" s="66"/>
    </row>
    <row r="17" spans="2:9" ht="22.5" customHeight="1" x14ac:dyDescent="0.25">
      <c r="B17" s="163" t="s">
        <v>639</v>
      </c>
      <c r="C17" s="197">
        <v>2017</v>
      </c>
      <c r="D17" s="197">
        <v>2018</v>
      </c>
      <c r="E17" s="197">
        <v>2019</v>
      </c>
      <c r="F17" s="197">
        <v>2020</v>
      </c>
      <c r="G17" s="197">
        <v>2021</v>
      </c>
      <c r="H17" s="197">
        <v>2022</v>
      </c>
      <c r="I17" s="197">
        <v>2023</v>
      </c>
    </row>
    <row r="18" spans="2:9" ht="26.1" customHeight="1" x14ac:dyDescent="0.25">
      <c r="B18" s="26" t="s">
        <v>640</v>
      </c>
      <c r="C18" s="30">
        <v>166</v>
      </c>
      <c r="D18" s="30">
        <v>190</v>
      </c>
      <c r="E18" s="30" t="s">
        <v>641</v>
      </c>
      <c r="F18" s="30" t="s">
        <v>642</v>
      </c>
      <c r="G18" s="30">
        <v>148</v>
      </c>
      <c r="H18" s="150">
        <v>155</v>
      </c>
      <c r="I18" s="150">
        <v>128</v>
      </c>
    </row>
    <row r="19" spans="2:9" ht="26.1" customHeight="1" x14ac:dyDescent="0.25">
      <c r="B19" s="26" t="s">
        <v>643</v>
      </c>
      <c r="C19" s="30">
        <v>72</v>
      </c>
      <c r="D19" s="30">
        <v>68</v>
      </c>
      <c r="E19" s="30">
        <v>78</v>
      </c>
      <c r="F19" s="30">
        <v>76</v>
      </c>
      <c r="G19" s="30">
        <v>66</v>
      </c>
      <c r="H19" s="150">
        <v>67</v>
      </c>
      <c r="I19" s="150">
        <v>76</v>
      </c>
    </row>
    <row r="20" spans="2:9" ht="26.1" customHeight="1" x14ac:dyDescent="0.25">
      <c r="B20" s="26" t="s">
        <v>644</v>
      </c>
      <c r="C20" s="30">
        <v>22</v>
      </c>
      <c r="D20" s="30">
        <v>27</v>
      </c>
      <c r="E20" s="30">
        <v>21</v>
      </c>
      <c r="F20" s="30">
        <v>14</v>
      </c>
      <c r="G20" s="30">
        <v>24</v>
      </c>
      <c r="H20" s="150">
        <v>15</v>
      </c>
      <c r="I20" s="150">
        <v>17</v>
      </c>
    </row>
    <row r="21" spans="2:9" ht="26.1" customHeight="1" x14ac:dyDescent="0.25">
      <c r="B21" s="26" t="s">
        <v>645</v>
      </c>
      <c r="C21" s="30">
        <v>20</v>
      </c>
      <c r="D21" s="30">
        <v>10</v>
      </c>
      <c r="E21" s="30">
        <v>3</v>
      </c>
      <c r="F21" s="30">
        <v>3</v>
      </c>
      <c r="G21" s="30">
        <v>12</v>
      </c>
      <c r="H21" s="150">
        <v>4</v>
      </c>
      <c r="I21" s="150">
        <v>3</v>
      </c>
    </row>
    <row r="22" spans="2:9" ht="26.1" customHeight="1" x14ac:dyDescent="0.25">
      <c r="B22" s="26" t="s">
        <v>646</v>
      </c>
      <c r="C22" s="30">
        <v>0</v>
      </c>
      <c r="D22" s="30">
        <v>0</v>
      </c>
      <c r="E22" s="30">
        <v>0</v>
      </c>
      <c r="F22" s="30">
        <v>0</v>
      </c>
      <c r="G22" s="30">
        <v>28</v>
      </c>
      <c r="H22" s="150">
        <v>136</v>
      </c>
      <c r="I22" s="150">
        <v>70</v>
      </c>
    </row>
    <row r="23" spans="2:9" x14ac:dyDescent="0.25">
      <c r="B23" s="165" t="s">
        <v>313</v>
      </c>
      <c r="C23" s="126">
        <v>280</v>
      </c>
      <c r="D23" s="29">
        <v>295</v>
      </c>
      <c r="E23" s="29">
        <v>309</v>
      </c>
      <c r="F23" s="29">
        <v>216</v>
      </c>
      <c r="G23" s="29">
        <v>278</v>
      </c>
      <c r="H23" s="29">
        <v>377</v>
      </c>
      <c r="I23" s="29">
        <v>294</v>
      </c>
    </row>
    <row r="24" spans="2:9" x14ac:dyDescent="0.25">
      <c r="B24" s="168" t="s">
        <v>661</v>
      </c>
    </row>
    <row r="26" spans="2:9" x14ac:dyDescent="0.25">
      <c r="B26" s="9" t="s">
        <v>874</v>
      </c>
    </row>
    <row r="27" spans="2:9" x14ac:dyDescent="0.25">
      <c r="B27" s="66"/>
    </row>
    <row r="28" spans="2:9" x14ac:dyDescent="0.25">
      <c r="B28" s="170"/>
      <c r="C28" s="197">
        <v>2017</v>
      </c>
      <c r="D28" s="197">
        <v>2018</v>
      </c>
      <c r="E28" s="197">
        <v>2019</v>
      </c>
      <c r="F28" s="197">
        <v>2020</v>
      </c>
      <c r="G28" s="197">
        <v>2021</v>
      </c>
      <c r="H28" s="197">
        <v>2022</v>
      </c>
      <c r="I28" s="197">
        <v>2023</v>
      </c>
    </row>
    <row r="29" spans="2:9" x14ac:dyDescent="0.25">
      <c r="B29" s="26" t="s">
        <v>647</v>
      </c>
      <c r="C29" s="30">
        <v>100</v>
      </c>
      <c r="D29" s="30">
        <v>91</v>
      </c>
      <c r="E29" s="30" t="s">
        <v>648</v>
      </c>
      <c r="F29" s="30" t="s">
        <v>649</v>
      </c>
      <c r="G29" s="30">
        <v>92</v>
      </c>
      <c r="H29" s="150">
        <v>100</v>
      </c>
      <c r="I29" s="150">
        <v>74</v>
      </c>
    </row>
    <row r="30" spans="2:9" x14ac:dyDescent="0.25">
      <c r="B30" s="26" t="s">
        <v>650</v>
      </c>
      <c r="C30" s="30">
        <v>51</v>
      </c>
      <c r="D30" s="30">
        <v>69</v>
      </c>
      <c r="E30" s="30">
        <v>50</v>
      </c>
      <c r="F30" s="30">
        <v>43</v>
      </c>
      <c r="G30" s="30">
        <v>55</v>
      </c>
      <c r="H30" s="150">
        <v>53</v>
      </c>
      <c r="I30" s="150">
        <v>54</v>
      </c>
    </row>
    <row r="31" spans="2:9" x14ac:dyDescent="0.25">
      <c r="B31" s="26" t="s">
        <v>651</v>
      </c>
      <c r="C31" s="30">
        <v>13</v>
      </c>
      <c r="D31" s="30">
        <v>24</v>
      </c>
      <c r="E31" s="30">
        <v>3</v>
      </c>
      <c r="F31" s="30">
        <v>0</v>
      </c>
      <c r="G31" s="30">
        <v>1</v>
      </c>
      <c r="H31" s="150">
        <v>0</v>
      </c>
      <c r="I31" s="150"/>
    </row>
    <row r="32" spans="2:9" x14ac:dyDescent="0.25">
      <c r="B32" s="26" t="s">
        <v>652</v>
      </c>
      <c r="C32" s="30">
        <v>2</v>
      </c>
      <c r="D32" s="30">
        <v>2</v>
      </c>
      <c r="E32" s="30">
        <v>1</v>
      </c>
      <c r="F32" s="30">
        <v>1</v>
      </c>
      <c r="G32" s="30">
        <v>0</v>
      </c>
      <c r="H32" s="150">
        <v>2</v>
      </c>
      <c r="I32" s="150"/>
    </row>
    <row r="33" spans="2:9" x14ac:dyDescent="0.25">
      <c r="B33" s="26" t="s">
        <v>653</v>
      </c>
      <c r="C33" s="30">
        <v>0</v>
      </c>
      <c r="D33" s="30">
        <v>0</v>
      </c>
      <c r="E33" s="30">
        <v>52</v>
      </c>
      <c r="F33" s="30">
        <v>0</v>
      </c>
      <c r="G33" s="30">
        <v>0</v>
      </c>
      <c r="H33" s="150">
        <v>0</v>
      </c>
      <c r="I33" s="150"/>
    </row>
    <row r="34" spans="2:9" x14ac:dyDescent="0.25">
      <c r="B34" s="26" t="s">
        <v>654</v>
      </c>
      <c r="C34" s="30">
        <v>0</v>
      </c>
      <c r="D34" s="30">
        <v>4</v>
      </c>
      <c r="E34" s="30">
        <v>0</v>
      </c>
      <c r="F34" s="30">
        <v>0</v>
      </c>
      <c r="G34" s="30">
        <v>0</v>
      </c>
      <c r="H34" s="150">
        <v>0</v>
      </c>
      <c r="I34" s="150"/>
    </row>
    <row r="35" spans="2:9" x14ac:dyDescent="0.25">
      <c r="B35" s="165" t="s">
        <v>313</v>
      </c>
      <c r="C35" s="126">
        <v>166</v>
      </c>
      <c r="D35" s="29">
        <v>190</v>
      </c>
      <c r="E35" s="29">
        <v>207</v>
      </c>
      <c r="F35" s="29">
        <v>123</v>
      </c>
      <c r="G35" s="29">
        <v>148</v>
      </c>
      <c r="H35" s="29">
        <v>155</v>
      </c>
      <c r="I35" s="29">
        <v>128</v>
      </c>
    </row>
    <row r="36" spans="2:9" x14ac:dyDescent="0.25">
      <c r="B36" s="168" t="s">
        <v>661</v>
      </c>
      <c r="C36" s="171"/>
      <c r="D36" s="172"/>
      <c r="E36" s="172"/>
      <c r="F36" s="172"/>
      <c r="G36" s="172"/>
      <c r="H36" s="172"/>
    </row>
    <row r="37" spans="2:9" x14ac:dyDescent="0.25">
      <c r="B37" s="428" t="s">
        <v>753</v>
      </c>
      <c r="C37" s="429"/>
      <c r="D37" s="429"/>
      <c r="E37" s="429"/>
      <c r="F37" s="429"/>
      <c r="G37" s="429"/>
      <c r="H37" s="429"/>
    </row>
    <row r="38" spans="2:9" x14ac:dyDescent="0.25">
      <c r="B38" s="429" t="s">
        <v>655</v>
      </c>
      <c r="C38" s="429"/>
      <c r="D38" s="429"/>
      <c r="E38" s="429"/>
      <c r="F38" s="429"/>
      <c r="G38" s="429"/>
      <c r="H38" s="429"/>
    </row>
    <row r="39" spans="2:9" x14ac:dyDescent="0.25">
      <c r="B39" s="9" t="s">
        <v>875</v>
      </c>
      <c r="C39" s="169"/>
      <c r="D39" s="169"/>
      <c r="E39" s="169"/>
      <c r="F39" s="169"/>
      <c r="G39" s="169"/>
      <c r="H39" s="169"/>
    </row>
    <row r="40" spans="2:9" x14ac:dyDescent="0.25">
      <c r="B40" s="66"/>
    </row>
    <row r="41" spans="2:9" x14ac:dyDescent="0.25">
      <c r="B41" s="173"/>
      <c r="C41" s="197">
        <v>2017</v>
      </c>
      <c r="D41" s="197">
        <v>2018</v>
      </c>
      <c r="E41" s="197">
        <v>2019</v>
      </c>
      <c r="F41" s="197">
        <v>2020</v>
      </c>
      <c r="G41" s="197">
        <v>2021</v>
      </c>
      <c r="H41" s="197">
        <v>2022</v>
      </c>
      <c r="I41" s="197">
        <v>2023</v>
      </c>
    </row>
    <row r="42" spans="2:9" x14ac:dyDescent="0.25">
      <c r="B42" s="26" t="s">
        <v>647</v>
      </c>
      <c r="C42" s="30">
        <v>14</v>
      </c>
      <c r="D42" s="30">
        <v>11</v>
      </c>
      <c r="E42" s="30">
        <v>19</v>
      </c>
      <c r="F42" s="30">
        <v>16</v>
      </c>
      <c r="G42" s="30">
        <v>12</v>
      </c>
      <c r="H42" s="150">
        <v>13</v>
      </c>
      <c r="I42" s="150">
        <v>15</v>
      </c>
    </row>
    <row r="43" spans="2:9" x14ac:dyDescent="0.25">
      <c r="B43" s="26" t="s">
        <v>650</v>
      </c>
      <c r="C43" s="30">
        <v>44</v>
      </c>
      <c r="D43" s="30">
        <v>41</v>
      </c>
      <c r="E43" s="30">
        <v>54</v>
      </c>
      <c r="F43" s="30">
        <v>53</v>
      </c>
      <c r="G43" s="30">
        <v>50</v>
      </c>
      <c r="H43" s="150">
        <v>46</v>
      </c>
      <c r="I43" s="150">
        <v>58</v>
      </c>
    </row>
    <row r="44" spans="2:9" x14ac:dyDescent="0.25">
      <c r="B44" s="26" t="s">
        <v>656</v>
      </c>
      <c r="C44" s="30">
        <v>14</v>
      </c>
      <c r="D44" s="30">
        <v>16</v>
      </c>
      <c r="E44" s="30">
        <v>5</v>
      </c>
      <c r="F44" s="30">
        <v>6</v>
      </c>
      <c r="G44" s="30">
        <v>4</v>
      </c>
      <c r="H44" s="150">
        <v>8</v>
      </c>
      <c r="I44" s="150">
        <v>3</v>
      </c>
    </row>
    <row r="45" spans="2:9" x14ac:dyDescent="0.25">
      <c r="B45" s="26" t="s">
        <v>657</v>
      </c>
      <c r="C45" s="30">
        <v>0</v>
      </c>
      <c r="D45" s="30">
        <v>0</v>
      </c>
      <c r="E45" s="30">
        <v>0</v>
      </c>
      <c r="F45" s="30">
        <v>1</v>
      </c>
      <c r="G45" s="30">
        <v>0</v>
      </c>
      <c r="H45" s="150">
        <v>0</v>
      </c>
      <c r="I45" s="150"/>
    </row>
    <row r="46" spans="2:9" x14ac:dyDescent="0.25">
      <c r="B46" s="165" t="s">
        <v>313</v>
      </c>
      <c r="C46" s="126">
        <v>72</v>
      </c>
      <c r="D46" s="29">
        <v>68</v>
      </c>
      <c r="E46" s="29">
        <v>78</v>
      </c>
      <c r="F46" s="29">
        <v>76</v>
      </c>
      <c r="G46" s="29">
        <v>66</v>
      </c>
      <c r="H46" s="29">
        <v>67</v>
      </c>
      <c r="I46" s="29">
        <v>76</v>
      </c>
    </row>
    <row r="47" spans="2:9" x14ac:dyDescent="0.25">
      <c r="B47" s="168" t="s">
        <v>661</v>
      </c>
    </row>
    <row r="48" spans="2:9" x14ac:dyDescent="0.25">
      <c r="B48" s="168"/>
    </row>
    <row r="49" spans="2:9" x14ac:dyDescent="0.25">
      <c r="B49" s="9" t="s">
        <v>876</v>
      </c>
    </row>
    <row r="51" spans="2:9" x14ac:dyDescent="0.25">
      <c r="B51" s="173"/>
      <c r="C51" s="197">
        <v>2017</v>
      </c>
      <c r="D51" s="197">
        <v>2018</v>
      </c>
      <c r="E51" s="197">
        <v>2019</v>
      </c>
      <c r="F51" s="197">
        <v>2020</v>
      </c>
      <c r="G51" s="197">
        <v>2021</v>
      </c>
      <c r="H51" s="197">
        <v>2022</v>
      </c>
      <c r="I51" s="197">
        <v>2023</v>
      </c>
    </row>
    <row r="52" spans="2:9" x14ac:dyDescent="0.25">
      <c r="B52" s="174" t="s">
        <v>657</v>
      </c>
      <c r="C52" s="30">
        <v>18</v>
      </c>
      <c r="D52" s="30">
        <v>21</v>
      </c>
      <c r="E52" s="30">
        <v>16</v>
      </c>
      <c r="F52" s="30">
        <v>7</v>
      </c>
      <c r="G52" s="30">
        <v>19</v>
      </c>
      <c r="H52" s="150">
        <v>9</v>
      </c>
      <c r="I52" s="150">
        <v>8</v>
      </c>
    </row>
    <row r="53" spans="2:9" x14ac:dyDescent="0.25">
      <c r="B53" s="26" t="s">
        <v>658</v>
      </c>
      <c r="C53" s="30">
        <v>4</v>
      </c>
      <c r="D53" s="30">
        <v>6</v>
      </c>
      <c r="E53" s="30">
        <v>4</v>
      </c>
      <c r="F53" s="30">
        <v>3</v>
      </c>
      <c r="G53" s="30">
        <v>5</v>
      </c>
      <c r="H53" s="150">
        <v>4</v>
      </c>
      <c r="I53" s="150">
        <v>7</v>
      </c>
    </row>
    <row r="54" spans="2:9" x14ac:dyDescent="0.25">
      <c r="B54" s="26" t="s">
        <v>647</v>
      </c>
      <c r="C54" s="30">
        <v>0</v>
      </c>
      <c r="D54" s="30">
        <v>0</v>
      </c>
      <c r="E54" s="30">
        <v>1</v>
      </c>
      <c r="F54" s="30">
        <v>4</v>
      </c>
      <c r="G54" s="30">
        <v>0</v>
      </c>
      <c r="H54" s="150">
        <v>2</v>
      </c>
      <c r="I54" s="150">
        <v>2</v>
      </c>
    </row>
    <row r="55" spans="2:9" x14ac:dyDescent="0.25">
      <c r="B55" s="165" t="s">
        <v>313</v>
      </c>
      <c r="C55" s="126">
        <v>22</v>
      </c>
      <c r="D55" s="29">
        <v>27</v>
      </c>
      <c r="E55" s="29">
        <v>21</v>
      </c>
      <c r="F55" s="29">
        <v>14</v>
      </c>
      <c r="G55" s="29">
        <v>24</v>
      </c>
      <c r="H55" s="29">
        <v>15</v>
      </c>
      <c r="I55" s="29">
        <v>17</v>
      </c>
    </row>
    <row r="56" spans="2:9" x14ac:dyDescent="0.25">
      <c r="B56" s="168" t="s">
        <v>661</v>
      </c>
    </row>
    <row r="58" spans="2:9" ht="15" customHeight="1" x14ac:dyDescent="0.25">
      <c r="B58" s="9" t="s">
        <v>877</v>
      </c>
    </row>
    <row r="59" spans="2:9" x14ac:dyDescent="0.25">
      <c r="B59" s="66"/>
    </row>
    <row r="60" spans="2:9" x14ac:dyDescent="0.25">
      <c r="B60" s="175"/>
      <c r="C60" s="197">
        <v>2017</v>
      </c>
      <c r="D60" s="197">
        <v>2018</v>
      </c>
      <c r="E60" s="197">
        <v>2019</v>
      </c>
      <c r="F60" s="197">
        <v>2020</v>
      </c>
      <c r="G60" s="197">
        <v>2021</v>
      </c>
      <c r="H60" s="197">
        <v>2022</v>
      </c>
      <c r="I60" s="197">
        <v>2023</v>
      </c>
    </row>
    <row r="61" spans="2:9" x14ac:dyDescent="0.25">
      <c r="B61" s="174" t="s">
        <v>659</v>
      </c>
      <c r="C61" s="30">
        <v>20</v>
      </c>
      <c r="D61" s="30">
        <v>10</v>
      </c>
      <c r="E61" s="30">
        <v>0</v>
      </c>
      <c r="F61" s="30">
        <v>3</v>
      </c>
      <c r="G61" s="30">
        <v>9</v>
      </c>
      <c r="H61" s="150">
        <v>3</v>
      </c>
      <c r="I61" s="150">
        <v>2</v>
      </c>
    </row>
    <row r="62" spans="2:9" x14ac:dyDescent="0.25">
      <c r="B62" s="26" t="s">
        <v>647</v>
      </c>
      <c r="C62" s="30">
        <v>0</v>
      </c>
      <c r="D62" s="30">
        <v>0</v>
      </c>
      <c r="E62" s="30">
        <v>3</v>
      </c>
      <c r="F62" s="30">
        <v>0</v>
      </c>
      <c r="G62" s="30">
        <v>3</v>
      </c>
      <c r="H62" s="150">
        <v>1</v>
      </c>
      <c r="I62" s="150">
        <v>1</v>
      </c>
    </row>
    <row r="63" spans="2:9" x14ac:dyDescent="0.25">
      <c r="B63" s="165" t="s">
        <v>313</v>
      </c>
      <c r="C63" s="126">
        <v>20</v>
      </c>
      <c r="D63" s="29">
        <v>10</v>
      </c>
      <c r="E63" s="29">
        <v>3</v>
      </c>
      <c r="F63" s="29">
        <v>3</v>
      </c>
      <c r="G63" s="29">
        <v>12</v>
      </c>
      <c r="H63" s="29">
        <v>4</v>
      </c>
      <c r="I63" s="29">
        <v>3</v>
      </c>
    </row>
    <row r="64" spans="2:9" x14ac:dyDescent="0.25">
      <c r="B64" s="168" t="s">
        <v>661</v>
      </c>
    </row>
    <row r="65" spans="2:9" x14ac:dyDescent="0.25">
      <c r="B65" s="168"/>
    </row>
    <row r="66" spans="2:9" x14ac:dyDescent="0.25">
      <c r="B66" s="9" t="s">
        <v>878</v>
      </c>
    </row>
    <row r="67" spans="2:9" x14ac:dyDescent="0.25">
      <c r="B67" s="64"/>
    </row>
    <row r="68" spans="2:9" x14ac:dyDescent="0.25">
      <c r="B68" s="176"/>
      <c r="C68" s="282">
        <v>2017</v>
      </c>
      <c r="D68" s="283">
        <v>2018</v>
      </c>
      <c r="E68" s="283">
        <v>2019</v>
      </c>
      <c r="F68" s="283">
        <v>2020</v>
      </c>
      <c r="G68" s="283">
        <v>2021</v>
      </c>
      <c r="H68" s="284">
        <v>2022</v>
      </c>
      <c r="I68" s="284">
        <v>2023</v>
      </c>
    </row>
    <row r="69" spans="2:9" x14ac:dyDescent="0.25">
      <c r="B69" s="174" t="s">
        <v>647</v>
      </c>
      <c r="C69" s="30">
        <v>0</v>
      </c>
      <c r="D69" s="30">
        <v>0</v>
      </c>
      <c r="E69" s="30">
        <v>0</v>
      </c>
      <c r="F69" s="30">
        <v>0</v>
      </c>
      <c r="G69" s="30">
        <v>28</v>
      </c>
      <c r="H69" s="150">
        <v>136</v>
      </c>
      <c r="I69" s="150" t="s">
        <v>744</v>
      </c>
    </row>
    <row r="70" spans="2:9" x14ac:dyDescent="0.25">
      <c r="B70" s="165" t="s">
        <v>313</v>
      </c>
      <c r="C70" s="126">
        <v>0</v>
      </c>
      <c r="D70" s="29">
        <v>0</v>
      </c>
      <c r="E70" s="29">
        <v>0</v>
      </c>
      <c r="F70" s="29">
        <v>0</v>
      </c>
      <c r="G70" s="29">
        <v>28</v>
      </c>
      <c r="H70" s="29">
        <v>136</v>
      </c>
      <c r="I70" s="29">
        <v>70</v>
      </c>
    </row>
    <row r="71" spans="2:9" x14ac:dyDescent="0.25">
      <c r="B71" s="168" t="s">
        <v>661</v>
      </c>
    </row>
  </sheetData>
  <mergeCells count="2">
    <mergeCell ref="B12:H13"/>
    <mergeCell ref="B37:H38"/>
  </mergeCells>
  <pageMargins left="0.7" right="0.7" top="0.75" bottom="0.75" header="0.3" footer="0.3"/>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011E7F-BE01-4539-A4A4-665F67BEBFEE}">
  <dimension ref="B2:I40"/>
  <sheetViews>
    <sheetView workbookViewId="0">
      <selection activeCell="B1" sqref="B1:E1048576"/>
    </sheetView>
  </sheetViews>
  <sheetFormatPr baseColWidth="10" defaultColWidth="10.85546875" defaultRowHeight="15" x14ac:dyDescent="0.25"/>
  <cols>
    <col min="1" max="1" width="5.7109375" style="1" customWidth="1"/>
    <col min="2" max="2" width="35.42578125" style="1" customWidth="1"/>
    <col min="3" max="4" width="10.7109375" style="1" customWidth="1"/>
    <col min="5" max="5" width="10.28515625" style="1" customWidth="1"/>
    <col min="6" max="16384" width="10.85546875" style="1"/>
  </cols>
  <sheetData>
    <row r="2" spans="2:9" x14ac:dyDescent="0.25">
      <c r="B2" s="9" t="s">
        <v>879</v>
      </c>
    </row>
    <row r="3" spans="2:9" x14ac:dyDescent="0.25">
      <c r="B3" s="113"/>
      <c r="C3" s="113"/>
      <c r="D3" s="73"/>
      <c r="E3" s="73"/>
      <c r="F3" s="73"/>
      <c r="G3" s="74"/>
    </row>
    <row r="4" spans="2:9" x14ac:dyDescent="0.25">
      <c r="B4" s="177"/>
      <c r="C4" s="197">
        <v>2017</v>
      </c>
      <c r="D4" s="197">
        <v>2018</v>
      </c>
      <c r="E4" s="197">
        <v>2019</v>
      </c>
      <c r="F4" s="197">
        <v>2020</v>
      </c>
      <c r="G4" s="197">
        <v>2021</v>
      </c>
      <c r="H4" s="197">
        <v>2022</v>
      </c>
      <c r="I4" s="197">
        <v>2023</v>
      </c>
    </row>
    <row r="5" spans="2:9" ht="28.5" customHeight="1" x14ac:dyDescent="0.25">
      <c r="B5" s="26" t="s">
        <v>662</v>
      </c>
      <c r="C5" s="30">
        <v>32</v>
      </c>
      <c r="D5" s="30">
        <v>86</v>
      </c>
      <c r="E5" s="30">
        <v>49</v>
      </c>
      <c r="F5" s="30">
        <v>31</v>
      </c>
      <c r="G5" s="30">
        <v>78</v>
      </c>
      <c r="H5" s="192">
        <v>79</v>
      </c>
      <c r="I5" s="192">
        <v>197</v>
      </c>
    </row>
    <row r="6" spans="2:9" ht="28.5" customHeight="1" x14ac:dyDescent="0.25">
      <c r="B6" s="26" t="s">
        <v>663</v>
      </c>
      <c r="C6" s="30">
        <v>198</v>
      </c>
      <c r="D6" s="30">
        <v>115</v>
      </c>
      <c r="E6" s="30">
        <v>124</v>
      </c>
      <c r="F6" s="30">
        <v>122</v>
      </c>
      <c r="G6" s="30">
        <v>95</v>
      </c>
      <c r="H6" s="192">
        <v>94</v>
      </c>
      <c r="I6" s="192">
        <v>96</v>
      </c>
    </row>
    <row r="7" spans="2:9" ht="30" customHeight="1" x14ac:dyDescent="0.25">
      <c r="B7" s="26" t="s">
        <v>664</v>
      </c>
      <c r="C7" s="30">
        <v>204</v>
      </c>
      <c r="D7" s="30">
        <v>474</v>
      </c>
      <c r="E7" s="30">
        <v>639</v>
      </c>
      <c r="F7" s="30">
        <v>920</v>
      </c>
      <c r="G7" s="30">
        <v>849</v>
      </c>
      <c r="H7" s="192">
        <v>1025</v>
      </c>
      <c r="I7" s="192">
        <v>1003</v>
      </c>
    </row>
    <row r="8" spans="2:9" ht="30" customHeight="1" x14ac:dyDescent="0.25">
      <c r="B8" s="26" t="s">
        <v>665</v>
      </c>
      <c r="C8" s="30">
        <v>945</v>
      </c>
      <c r="D8" s="30">
        <v>1168</v>
      </c>
      <c r="E8" s="30">
        <v>1764</v>
      </c>
      <c r="F8" s="30">
        <v>1784</v>
      </c>
      <c r="G8" s="30">
        <v>4080</v>
      </c>
      <c r="H8" s="192">
        <v>1952</v>
      </c>
      <c r="I8" s="192">
        <v>1459</v>
      </c>
    </row>
    <row r="9" spans="2:9" x14ac:dyDescent="0.25">
      <c r="B9" s="168" t="s">
        <v>679</v>
      </c>
    </row>
    <row r="11" spans="2:9" x14ac:dyDescent="0.25">
      <c r="B11" s="9" t="s">
        <v>880</v>
      </c>
    </row>
    <row r="12" spans="2:9" x14ac:dyDescent="0.25">
      <c r="B12" s="113"/>
      <c r="C12" s="73"/>
      <c r="D12" s="73"/>
      <c r="E12" s="73"/>
      <c r="F12" s="73"/>
      <c r="G12" s="74"/>
    </row>
    <row r="13" spans="2:9" x14ac:dyDescent="0.25">
      <c r="B13" s="178"/>
      <c r="C13" s="197">
        <v>2017</v>
      </c>
      <c r="D13" s="197">
        <v>2018</v>
      </c>
      <c r="E13" s="197">
        <v>2019</v>
      </c>
      <c r="F13" s="197">
        <v>2020</v>
      </c>
      <c r="G13" s="197">
        <v>2021</v>
      </c>
      <c r="H13" s="197">
        <v>2022</v>
      </c>
      <c r="I13" s="197">
        <v>2023</v>
      </c>
    </row>
    <row r="14" spans="2:9" x14ac:dyDescent="0.25">
      <c r="B14" s="26" t="s">
        <v>666</v>
      </c>
      <c r="C14" s="30">
        <v>32</v>
      </c>
      <c r="D14" s="30">
        <v>118</v>
      </c>
      <c r="E14" s="30">
        <v>31</v>
      </c>
      <c r="F14" s="30">
        <v>24</v>
      </c>
      <c r="G14" s="30">
        <v>25</v>
      </c>
      <c r="H14" s="150">
        <v>20</v>
      </c>
      <c r="I14" s="150">
        <v>49</v>
      </c>
    </row>
    <row r="15" spans="2:9" ht="25.5" x14ac:dyDescent="0.25">
      <c r="B15" s="26" t="s">
        <v>667</v>
      </c>
      <c r="C15" s="30">
        <v>45</v>
      </c>
      <c r="D15" s="30">
        <v>208</v>
      </c>
      <c r="E15" s="30">
        <v>31</v>
      </c>
      <c r="F15" s="30">
        <v>27</v>
      </c>
      <c r="G15" s="30">
        <v>32</v>
      </c>
      <c r="H15" s="150">
        <v>46</v>
      </c>
      <c r="I15" s="150">
        <v>118</v>
      </c>
    </row>
    <row r="16" spans="2:9" ht="25.5" x14ac:dyDescent="0.25">
      <c r="B16" s="26" t="s">
        <v>668</v>
      </c>
      <c r="C16" s="30">
        <v>29</v>
      </c>
      <c r="D16" s="30">
        <v>123</v>
      </c>
      <c r="E16" s="30">
        <v>26</v>
      </c>
      <c r="F16" s="30">
        <v>28</v>
      </c>
      <c r="G16" s="30">
        <v>21</v>
      </c>
      <c r="H16" s="150">
        <v>9</v>
      </c>
      <c r="I16" s="150">
        <v>37</v>
      </c>
    </row>
    <row r="17" spans="2:9" x14ac:dyDescent="0.25">
      <c r="B17" s="26" t="s">
        <v>669</v>
      </c>
      <c r="C17" s="30">
        <v>78</v>
      </c>
      <c r="D17" s="30">
        <v>176</v>
      </c>
      <c r="E17" s="30">
        <v>19</v>
      </c>
      <c r="F17" s="30">
        <v>17</v>
      </c>
      <c r="G17" s="30">
        <v>22</v>
      </c>
      <c r="H17" s="150">
        <v>38</v>
      </c>
      <c r="I17" s="150">
        <v>12</v>
      </c>
    </row>
    <row r="18" spans="2:9" ht="38.25" x14ac:dyDescent="0.25">
      <c r="B18" s="26" t="s">
        <v>670</v>
      </c>
      <c r="C18" s="30">
        <v>46</v>
      </c>
      <c r="D18" s="30">
        <v>160</v>
      </c>
      <c r="E18" s="30">
        <v>49</v>
      </c>
      <c r="F18" s="30">
        <v>57</v>
      </c>
      <c r="G18" s="30">
        <v>73</v>
      </c>
      <c r="H18" s="150">
        <v>60</v>
      </c>
      <c r="I18" s="150">
        <v>81</v>
      </c>
    </row>
    <row r="19" spans="2:9" x14ac:dyDescent="0.25">
      <c r="B19" s="168" t="s">
        <v>679</v>
      </c>
    </row>
    <row r="21" spans="2:9" x14ac:dyDescent="0.25">
      <c r="B21" s="9" t="s">
        <v>881</v>
      </c>
    </row>
    <row r="22" spans="2:9" x14ac:dyDescent="0.25">
      <c r="B22" s="73"/>
      <c r="C22" s="73"/>
      <c r="D22" s="73"/>
      <c r="E22" s="73"/>
      <c r="F22" s="73"/>
      <c r="G22" s="74"/>
    </row>
    <row r="23" spans="2:9" x14ac:dyDescent="0.25">
      <c r="B23" s="178"/>
      <c r="C23" s="197">
        <v>2017</v>
      </c>
      <c r="D23" s="197">
        <v>2018</v>
      </c>
      <c r="E23" s="197">
        <v>2019</v>
      </c>
      <c r="F23" s="197">
        <v>2020</v>
      </c>
      <c r="G23" s="197">
        <v>2021</v>
      </c>
      <c r="H23" s="197">
        <v>2022</v>
      </c>
      <c r="I23" s="197">
        <v>2023</v>
      </c>
    </row>
    <row r="24" spans="2:9" ht="38.25" x14ac:dyDescent="0.25">
      <c r="B24" s="174" t="s">
        <v>671</v>
      </c>
      <c r="C24" s="30">
        <v>4391</v>
      </c>
      <c r="D24" s="30">
        <v>6523</v>
      </c>
      <c r="E24" s="30">
        <v>7429</v>
      </c>
      <c r="F24" s="30">
        <v>7039</v>
      </c>
      <c r="G24" s="30">
        <v>6979</v>
      </c>
      <c r="H24" s="192">
        <v>7288</v>
      </c>
      <c r="I24" s="192">
        <v>7645</v>
      </c>
    </row>
    <row r="25" spans="2:9" ht="25.5" x14ac:dyDescent="0.25">
      <c r="B25" s="26" t="s">
        <v>672</v>
      </c>
      <c r="C25" s="30">
        <v>159</v>
      </c>
      <c r="D25" s="30">
        <v>252</v>
      </c>
      <c r="E25" s="30">
        <v>233</v>
      </c>
      <c r="F25" s="30">
        <v>436</v>
      </c>
      <c r="G25" s="30">
        <v>4747</v>
      </c>
      <c r="H25" s="192">
        <v>485</v>
      </c>
      <c r="I25" s="192">
        <v>500</v>
      </c>
    </row>
    <row r="26" spans="2:9" ht="25.5" x14ac:dyDescent="0.25">
      <c r="B26" s="26" t="s">
        <v>673</v>
      </c>
      <c r="C26" s="30">
        <v>1550</v>
      </c>
      <c r="D26" s="30">
        <v>2816</v>
      </c>
      <c r="E26" s="30">
        <v>2422</v>
      </c>
      <c r="F26" s="30">
        <v>2968</v>
      </c>
      <c r="G26" s="30" t="s">
        <v>674</v>
      </c>
      <c r="H26" s="192">
        <v>4128</v>
      </c>
      <c r="I26" s="192">
        <v>3249</v>
      </c>
    </row>
    <row r="27" spans="2:9" x14ac:dyDescent="0.25">
      <c r="B27" s="168" t="s">
        <v>679</v>
      </c>
    </row>
    <row r="29" spans="2:9" x14ac:dyDescent="0.25">
      <c r="B29" s="9" t="s">
        <v>882</v>
      </c>
    </row>
    <row r="30" spans="2:9" x14ac:dyDescent="0.25">
      <c r="B30" s="73"/>
      <c r="C30" s="73"/>
      <c r="D30" s="73"/>
      <c r="E30" s="73"/>
      <c r="F30" s="73"/>
      <c r="G30" s="74"/>
    </row>
    <row r="31" spans="2:9" x14ac:dyDescent="0.25">
      <c r="B31" s="178"/>
      <c r="C31" s="197">
        <v>2017</v>
      </c>
      <c r="D31" s="197">
        <v>2018</v>
      </c>
      <c r="E31" s="197">
        <v>2019</v>
      </c>
      <c r="F31" s="197">
        <v>2020</v>
      </c>
      <c r="G31" s="197">
        <v>2021</v>
      </c>
      <c r="H31" s="197">
        <v>2022</v>
      </c>
      <c r="I31" s="197">
        <v>2023</v>
      </c>
    </row>
    <row r="32" spans="2:9" ht="25.5" x14ac:dyDescent="0.25">
      <c r="B32" s="174" t="s">
        <v>675</v>
      </c>
      <c r="C32" s="30">
        <v>1</v>
      </c>
      <c r="D32" s="30">
        <v>6</v>
      </c>
      <c r="E32" s="30">
        <v>2</v>
      </c>
      <c r="F32" s="30">
        <v>3</v>
      </c>
      <c r="G32" s="30" t="s">
        <v>676</v>
      </c>
      <c r="H32" s="150">
        <v>4</v>
      </c>
      <c r="I32" s="150">
        <v>4</v>
      </c>
    </row>
    <row r="33" spans="2:9" x14ac:dyDescent="0.25">
      <c r="B33" s="168" t="s">
        <v>679</v>
      </c>
    </row>
    <row r="35" spans="2:9" x14ac:dyDescent="0.25">
      <c r="B35" s="9" t="s">
        <v>883</v>
      </c>
    </row>
    <row r="36" spans="2:9" x14ac:dyDescent="0.25">
      <c r="B36" s="73"/>
      <c r="C36" s="73"/>
      <c r="D36" s="73"/>
      <c r="E36" s="73"/>
      <c r="F36" s="73"/>
      <c r="G36" s="74"/>
    </row>
    <row r="37" spans="2:9" x14ac:dyDescent="0.25">
      <c r="B37" s="178"/>
      <c r="C37" s="197">
        <v>2017</v>
      </c>
      <c r="D37" s="197">
        <v>2018</v>
      </c>
      <c r="E37" s="197">
        <v>2019</v>
      </c>
      <c r="F37" s="197">
        <v>2020</v>
      </c>
      <c r="G37" s="197">
        <v>2021</v>
      </c>
      <c r="H37" s="197">
        <v>2022</v>
      </c>
      <c r="I37" s="285">
        <v>2023</v>
      </c>
    </row>
    <row r="38" spans="2:9" ht="27.6" customHeight="1" x14ac:dyDescent="0.25">
      <c r="B38" s="174" t="s">
        <v>677</v>
      </c>
      <c r="C38" s="30">
        <v>48</v>
      </c>
      <c r="D38" s="198">
        <v>32</v>
      </c>
      <c r="E38" s="30">
        <v>121</v>
      </c>
      <c r="F38" s="30">
        <v>95</v>
      </c>
      <c r="G38" s="30">
        <v>31</v>
      </c>
      <c r="H38" s="150">
        <v>55</v>
      </c>
      <c r="I38" s="150">
        <v>46</v>
      </c>
    </row>
    <row r="39" spans="2:9" ht="27.6" customHeight="1" x14ac:dyDescent="0.25">
      <c r="B39" s="174" t="s">
        <v>678</v>
      </c>
      <c r="C39" s="30">
        <v>3</v>
      </c>
      <c r="D39" s="30">
        <v>6</v>
      </c>
      <c r="E39" s="30">
        <v>14</v>
      </c>
      <c r="F39" s="30">
        <v>5</v>
      </c>
      <c r="G39" s="30">
        <v>10</v>
      </c>
      <c r="H39" s="150">
        <v>4</v>
      </c>
      <c r="I39" s="193">
        <v>15</v>
      </c>
    </row>
    <row r="40" spans="2:9" x14ac:dyDescent="0.25">
      <c r="B40" s="168" t="s">
        <v>679</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47A677-3429-4D43-BE6A-9D4317E8A985}">
  <dimension ref="B2:I30"/>
  <sheetViews>
    <sheetView topLeftCell="A15" workbookViewId="0">
      <selection activeCell="B26" sqref="B26"/>
    </sheetView>
  </sheetViews>
  <sheetFormatPr baseColWidth="10" defaultColWidth="10.85546875" defaultRowHeight="15" x14ac:dyDescent="0.25"/>
  <cols>
    <col min="1" max="1" width="4.85546875" style="1" customWidth="1"/>
    <col min="2" max="2" width="32.85546875" style="1" customWidth="1"/>
    <col min="3" max="4" width="10.85546875" style="1" customWidth="1"/>
    <col min="5" max="16384" width="10.85546875" style="1"/>
  </cols>
  <sheetData>
    <row r="2" spans="2:9" x14ac:dyDescent="0.25">
      <c r="B2" s="9" t="s">
        <v>850</v>
      </c>
    </row>
    <row r="3" spans="2:9" x14ac:dyDescent="0.25">
      <c r="B3" s="73"/>
      <c r="C3" s="73"/>
      <c r="D3" s="73"/>
      <c r="E3" s="73"/>
      <c r="F3" s="73"/>
      <c r="G3" s="74"/>
    </row>
    <row r="4" spans="2:9" x14ac:dyDescent="0.25">
      <c r="B4" s="179"/>
      <c r="C4" s="197">
        <v>2017</v>
      </c>
      <c r="D4" s="197">
        <v>2018</v>
      </c>
      <c r="E4" s="197">
        <v>2019</v>
      </c>
      <c r="F4" s="197">
        <v>2020</v>
      </c>
      <c r="G4" s="197">
        <v>2021</v>
      </c>
      <c r="H4" s="197">
        <v>2022</v>
      </c>
      <c r="I4" s="197">
        <v>2023</v>
      </c>
    </row>
    <row r="5" spans="2:9" ht="24" customHeight="1" x14ac:dyDescent="0.25">
      <c r="B5" s="165" t="s">
        <v>680</v>
      </c>
      <c r="C5" s="126">
        <v>1927169</v>
      </c>
      <c r="D5" s="29">
        <v>1464456</v>
      </c>
      <c r="E5" s="29">
        <v>2261719</v>
      </c>
      <c r="F5" s="29">
        <v>1871992</v>
      </c>
      <c r="G5" s="29">
        <v>930717</v>
      </c>
      <c r="H5" s="29">
        <v>1893021</v>
      </c>
      <c r="I5" s="29">
        <v>2040572</v>
      </c>
    </row>
    <row r="6" spans="2:9" ht="26.45" customHeight="1" x14ac:dyDescent="0.25">
      <c r="B6" s="174" t="s">
        <v>683</v>
      </c>
      <c r="C6" s="33">
        <v>556850</v>
      </c>
      <c r="D6" s="33">
        <v>142245</v>
      </c>
      <c r="E6" s="33">
        <v>661639</v>
      </c>
      <c r="F6" s="33">
        <v>144193</v>
      </c>
      <c r="G6" s="33">
        <v>105971</v>
      </c>
      <c r="H6" s="150">
        <v>432832</v>
      </c>
      <c r="I6" s="150">
        <v>656487</v>
      </c>
    </row>
    <row r="7" spans="2:9" ht="18.95" customHeight="1" x14ac:dyDescent="0.25">
      <c r="B7" s="174" t="s">
        <v>49</v>
      </c>
      <c r="C7" s="33">
        <v>1370319</v>
      </c>
      <c r="D7" s="33">
        <v>1322211</v>
      </c>
      <c r="E7" s="33">
        <v>1600080</v>
      </c>
      <c r="F7" s="33">
        <v>1727799</v>
      </c>
      <c r="G7" s="33">
        <v>824746</v>
      </c>
      <c r="H7" s="150">
        <v>1460189</v>
      </c>
      <c r="I7" s="150">
        <v>1384085</v>
      </c>
    </row>
    <row r="8" spans="2:9" ht="18.95" customHeight="1" x14ac:dyDescent="0.25">
      <c r="B8" s="165" t="s">
        <v>681</v>
      </c>
      <c r="C8" s="126">
        <v>1807</v>
      </c>
      <c r="D8" s="29">
        <v>2937</v>
      </c>
      <c r="E8" s="29">
        <v>4911</v>
      </c>
      <c r="F8" s="29">
        <v>5383</v>
      </c>
      <c r="G8" s="29">
        <v>5130</v>
      </c>
      <c r="H8" s="29">
        <v>4781</v>
      </c>
      <c r="I8" s="29">
        <v>5622</v>
      </c>
    </row>
    <row r="9" spans="2:9" ht="18.95" customHeight="1" x14ac:dyDescent="0.25">
      <c r="B9" s="174" t="s">
        <v>684</v>
      </c>
      <c r="C9" s="33">
        <v>625</v>
      </c>
      <c r="D9" s="33">
        <v>1218</v>
      </c>
      <c r="E9" s="33">
        <v>1211</v>
      </c>
      <c r="F9" s="33">
        <v>1479</v>
      </c>
      <c r="G9" s="33">
        <v>618</v>
      </c>
      <c r="H9" s="150">
        <v>692</v>
      </c>
      <c r="I9" s="150">
        <v>954</v>
      </c>
    </row>
    <row r="10" spans="2:9" ht="18.95" customHeight="1" x14ac:dyDescent="0.25">
      <c r="B10" s="174" t="s">
        <v>685</v>
      </c>
      <c r="C10" s="33">
        <v>285</v>
      </c>
      <c r="D10" s="33">
        <v>420</v>
      </c>
      <c r="E10" s="33">
        <v>1210</v>
      </c>
      <c r="F10" s="33">
        <v>881</v>
      </c>
      <c r="G10" s="33">
        <v>1057</v>
      </c>
      <c r="H10" s="150">
        <v>1639</v>
      </c>
      <c r="I10" s="150">
        <v>2571</v>
      </c>
    </row>
    <row r="11" spans="2:9" ht="18.95" customHeight="1" x14ac:dyDescent="0.25">
      <c r="B11" s="174" t="s">
        <v>686</v>
      </c>
      <c r="C11" s="33">
        <v>13</v>
      </c>
      <c r="D11" s="33">
        <v>8</v>
      </c>
      <c r="E11" s="33">
        <v>7</v>
      </c>
      <c r="F11" s="33">
        <v>7</v>
      </c>
      <c r="G11" s="33">
        <v>11</v>
      </c>
      <c r="H11" s="150">
        <v>2</v>
      </c>
      <c r="I11" s="150">
        <v>3</v>
      </c>
    </row>
    <row r="12" spans="2:9" ht="18.95" customHeight="1" x14ac:dyDescent="0.25">
      <c r="B12" s="174" t="s">
        <v>687</v>
      </c>
      <c r="C12" s="33">
        <v>832</v>
      </c>
      <c r="D12" s="33">
        <v>1235</v>
      </c>
      <c r="E12" s="33">
        <v>2446</v>
      </c>
      <c r="F12" s="33">
        <v>2930</v>
      </c>
      <c r="G12" s="33">
        <v>2015</v>
      </c>
      <c r="H12" s="150">
        <v>1647</v>
      </c>
      <c r="I12" s="150">
        <v>1498</v>
      </c>
    </row>
    <row r="13" spans="2:9" ht="18.95" customHeight="1" x14ac:dyDescent="0.25">
      <c r="B13" s="174" t="s">
        <v>688</v>
      </c>
      <c r="C13" s="33">
        <v>52</v>
      </c>
      <c r="D13" s="33">
        <v>56</v>
      </c>
      <c r="E13" s="33">
        <v>37</v>
      </c>
      <c r="F13" s="33">
        <v>86</v>
      </c>
      <c r="G13" s="33">
        <v>1429</v>
      </c>
      <c r="H13" s="150">
        <v>801</v>
      </c>
      <c r="I13" s="150">
        <v>596</v>
      </c>
    </row>
    <row r="14" spans="2:9" ht="45" customHeight="1" x14ac:dyDescent="0.25">
      <c r="B14" s="165" t="s">
        <v>682</v>
      </c>
      <c r="C14" s="126">
        <v>33016</v>
      </c>
      <c r="D14" s="29">
        <v>30021</v>
      </c>
      <c r="E14" s="29">
        <v>33609</v>
      </c>
      <c r="F14" s="29">
        <v>60368</v>
      </c>
      <c r="G14" s="29">
        <v>74336</v>
      </c>
      <c r="H14" s="29">
        <v>62497</v>
      </c>
      <c r="I14" s="29">
        <v>41690</v>
      </c>
    </row>
    <row r="15" spans="2:9" x14ac:dyDescent="0.25">
      <c r="B15" s="189" t="s">
        <v>697</v>
      </c>
    </row>
    <row r="17" spans="2:8" x14ac:dyDescent="0.25">
      <c r="B17" s="213" t="s">
        <v>851</v>
      </c>
      <c r="C17"/>
      <c r="D17"/>
      <c r="E17"/>
      <c r="F17"/>
      <c r="G17"/>
    </row>
    <row r="18" spans="2:8" x14ac:dyDescent="0.25">
      <c r="B18" s="113"/>
      <c r="C18" s="73"/>
      <c r="D18" s="73"/>
      <c r="E18" s="74"/>
    </row>
    <row r="19" spans="2:8" x14ac:dyDescent="0.25">
      <c r="B19" s="187"/>
      <c r="C19" s="197">
        <v>2019</v>
      </c>
      <c r="D19" s="197">
        <v>2020</v>
      </c>
      <c r="E19" s="197">
        <v>2021</v>
      </c>
      <c r="F19" s="197">
        <v>2022</v>
      </c>
      <c r="G19" s="256">
        <v>2023</v>
      </c>
      <c r="H19" s="290"/>
    </row>
    <row r="20" spans="2:8" x14ac:dyDescent="0.25">
      <c r="B20" s="186" t="s">
        <v>680</v>
      </c>
      <c r="C20" s="180"/>
      <c r="D20" s="110"/>
      <c r="E20" s="110"/>
      <c r="F20" s="185"/>
      <c r="G20" s="184"/>
      <c r="H20" s="290"/>
    </row>
    <row r="21" spans="2:8" ht="25.5" x14ac:dyDescent="0.25">
      <c r="B21" s="174" t="s">
        <v>690</v>
      </c>
      <c r="C21" s="33">
        <v>86151</v>
      </c>
      <c r="D21" s="33">
        <v>219133</v>
      </c>
      <c r="E21" s="33">
        <v>325391</v>
      </c>
      <c r="F21" s="33">
        <v>619805</v>
      </c>
      <c r="G21" s="287">
        <v>1091794</v>
      </c>
      <c r="H21" s="291"/>
    </row>
    <row r="22" spans="2:8" x14ac:dyDescent="0.25">
      <c r="B22" s="174" t="s">
        <v>689</v>
      </c>
      <c r="C22" s="181">
        <v>35484</v>
      </c>
      <c r="D22" s="181">
        <v>206570</v>
      </c>
      <c r="E22" s="181">
        <v>9565</v>
      </c>
      <c r="F22" s="181">
        <v>13466</v>
      </c>
      <c r="G22" s="288">
        <v>14825</v>
      </c>
      <c r="H22" s="291"/>
    </row>
    <row r="23" spans="2:8" x14ac:dyDescent="0.25">
      <c r="B23" s="165" t="s">
        <v>681</v>
      </c>
      <c r="C23" s="183"/>
      <c r="D23" s="184"/>
      <c r="E23" s="184"/>
      <c r="F23" s="185"/>
      <c r="G23" s="184"/>
      <c r="H23" s="290"/>
    </row>
    <row r="24" spans="2:8" x14ac:dyDescent="0.25">
      <c r="B24" s="174" t="s">
        <v>691</v>
      </c>
      <c r="C24" s="182">
        <v>77</v>
      </c>
      <c r="D24" s="182">
        <v>722</v>
      </c>
      <c r="E24" s="182">
        <v>483</v>
      </c>
      <c r="F24" s="182">
        <v>727</v>
      </c>
      <c r="G24" s="289">
        <v>1668</v>
      </c>
      <c r="H24" s="292"/>
    </row>
    <row r="25" spans="2:8" x14ac:dyDescent="0.25">
      <c r="B25" s="174" t="s">
        <v>692</v>
      </c>
      <c r="C25" s="33">
        <v>208</v>
      </c>
      <c r="D25" s="33">
        <v>1300</v>
      </c>
      <c r="E25" s="33">
        <v>1522</v>
      </c>
      <c r="F25" s="33">
        <v>1170</v>
      </c>
      <c r="G25" s="287">
        <v>1250</v>
      </c>
      <c r="H25" s="291"/>
    </row>
    <row r="26" spans="2:8" x14ac:dyDescent="0.25">
      <c r="B26" s="174" t="s">
        <v>693</v>
      </c>
      <c r="C26" s="33">
        <v>25</v>
      </c>
      <c r="D26" s="33">
        <v>28</v>
      </c>
      <c r="E26" s="33">
        <v>59</v>
      </c>
      <c r="F26" s="33">
        <v>31</v>
      </c>
      <c r="G26" s="287">
        <v>60</v>
      </c>
      <c r="H26" s="292"/>
    </row>
    <row r="27" spans="2:8" x14ac:dyDescent="0.25">
      <c r="B27" s="174" t="s">
        <v>694</v>
      </c>
      <c r="C27" s="181">
        <v>49939</v>
      </c>
      <c r="D27" s="181">
        <v>512</v>
      </c>
      <c r="E27" s="181">
        <v>348</v>
      </c>
      <c r="F27" s="181">
        <v>2226910</v>
      </c>
      <c r="G27" s="288">
        <v>3002602</v>
      </c>
      <c r="H27" s="291"/>
    </row>
    <row r="28" spans="2:8" x14ac:dyDescent="0.25">
      <c r="B28" s="286" t="s">
        <v>695</v>
      </c>
      <c r="C28" s="377">
        <v>825</v>
      </c>
      <c r="D28" s="378">
        <v>403</v>
      </c>
      <c r="E28" s="378">
        <v>2775</v>
      </c>
      <c r="F28" s="378">
        <v>2922157</v>
      </c>
      <c r="G28" s="379">
        <v>4806916</v>
      </c>
      <c r="H28" s="291"/>
    </row>
    <row r="30" spans="2:8" x14ac:dyDescent="0.25">
      <c r="B30" s="188" t="s">
        <v>696</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7AD622-4F56-46F2-91EE-5BA0F5E27F02}">
  <dimension ref="A2:F12"/>
  <sheetViews>
    <sheetView workbookViewId="0">
      <selection activeCell="A2" sqref="A2"/>
    </sheetView>
  </sheetViews>
  <sheetFormatPr baseColWidth="10" defaultColWidth="11.5703125" defaultRowHeight="15" x14ac:dyDescent="0.25"/>
  <cols>
    <col min="1" max="16384" width="11.5703125" style="1"/>
  </cols>
  <sheetData>
    <row r="2" spans="1:6" x14ac:dyDescent="0.25">
      <c r="A2" s="9" t="s">
        <v>853</v>
      </c>
    </row>
    <row r="4" spans="1:6" x14ac:dyDescent="0.25">
      <c r="A4" s="376" t="s">
        <v>777</v>
      </c>
      <c r="B4" s="197">
        <v>2019</v>
      </c>
      <c r="C4" s="197">
        <v>2020</v>
      </c>
      <c r="D4" s="197">
        <v>2021</v>
      </c>
      <c r="E4" s="256">
        <v>2022</v>
      </c>
      <c r="F4" s="302">
        <v>2023</v>
      </c>
    </row>
    <row r="5" spans="1:6" ht="51" x14ac:dyDescent="0.25">
      <c r="A5" s="174" t="s">
        <v>105</v>
      </c>
      <c r="B5" s="33">
        <v>5350</v>
      </c>
      <c r="C5" s="33">
        <v>8102</v>
      </c>
      <c r="D5" s="33">
        <v>8469</v>
      </c>
      <c r="E5" s="33">
        <v>22203</v>
      </c>
      <c r="F5" s="182">
        <v>139291</v>
      </c>
    </row>
    <row r="6" spans="1:6" x14ac:dyDescent="0.25">
      <c r="A6" s="174" t="s">
        <v>778</v>
      </c>
      <c r="B6" s="33">
        <v>11169</v>
      </c>
      <c r="C6" s="33">
        <v>14481</v>
      </c>
      <c r="D6" s="33">
        <v>14892</v>
      </c>
      <c r="E6" s="33">
        <v>20034</v>
      </c>
      <c r="F6" s="33">
        <v>20293</v>
      </c>
    </row>
    <row r="7" spans="1:6" ht="25.5" x14ac:dyDescent="0.25">
      <c r="A7" s="174" t="s">
        <v>779</v>
      </c>
      <c r="B7" s="33"/>
      <c r="C7" s="33">
        <v>85</v>
      </c>
      <c r="D7" s="33">
        <v>210</v>
      </c>
      <c r="E7" s="33">
        <v>2019</v>
      </c>
      <c r="F7" s="33">
        <v>10462</v>
      </c>
    </row>
    <row r="8" spans="1:6" ht="51" x14ac:dyDescent="0.25">
      <c r="A8" s="174" t="s">
        <v>780</v>
      </c>
      <c r="B8" s="33">
        <v>649</v>
      </c>
      <c r="C8" s="33">
        <v>936</v>
      </c>
      <c r="D8" s="33">
        <v>257</v>
      </c>
      <c r="E8" s="33">
        <v>468</v>
      </c>
      <c r="F8" s="33">
        <v>794</v>
      </c>
    </row>
    <row r="9" spans="1:6" ht="51" x14ac:dyDescent="0.25">
      <c r="A9" s="174" t="s">
        <v>123</v>
      </c>
      <c r="B9" s="33">
        <v>92</v>
      </c>
      <c r="C9" s="33">
        <v>92</v>
      </c>
      <c r="D9" s="33">
        <v>108</v>
      </c>
      <c r="E9" s="33">
        <v>336</v>
      </c>
      <c r="F9" s="33">
        <v>1140</v>
      </c>
    </row>
    <row r="10" spans="1:6" x14ac:dyDescent="0.25">
      <c r="A10" s="165" t="s">
        <v>4</v>
      </c>
      <c r="B10" s="126">
        <v>17260</v>
      </c>
      <c r="C10" s="126">
        <v>23696</v>
      </c>
      <c r="D10" s="126">
        <v>23936</v>
      </c>
      <c r="E10" s="126">
        <v>45060</v>
      </c>
      <c r="F10" s="126">
        <v>171980</v>
      </c>
    </row>
    <row r="12" spans="1:6" x14ac:dyDescent="0.25">
      <c r="A12" s="189" t="s">
        <v>852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24</vt:i4>
      </vt:variant>
    </vt:vector>
  </HeadingPairs>
  <TitlesOfParts>
    <vt:vector size="24" baseType="lpstr">
      <vt:lpstr>Índice Tablas</vt:lpstr>
      <vt:lpstr>Antecedentes</vt:lpstr>
      <vt:lpstr>Com. por Indicio</vt:lpstr>
      <vt:lpstr>Mov. medios de pago</vt:lpstr>
      <vt:lpstr>Comunicación sistemática</vt:lpstr>
      <vt:lpstr>Investigaciones BC</vt:lpstr>
      <vt:lpstr>Investigaciones T-FT</vt:lpstr>
      <vt:lpstr>Proc. Judiciales y Condenas BC</vt:lpstr>
      <vt:lpstr>Proc. Judiciales y Condenas FT</vt:lpstr>
      <vt:lpstr>Incautaciones Policiales</vt:lpstr>
      <vt:lpstr>Decomisos</vt:lpstr>
      <vt:lpstr>Actividad O.R.G.A</vt:lpstr>
      <vt:lpstr>Congelaciones FT-sanciones</vt:lpstr>
      <vt:lpstr>Coop. Jur. Inter- OEDEs</vt:lpstr>
      <vt:lpstr>Coop. Int. Sepblac</vt:lpstr>
      <vt:lpstr>Colab. Int. FT</vt:lpstr>
      <vt:lpstr>Solicitudes ORA</vt:lpstr>
      <vt:lpstr>Inspecciones</vt:lpstr>
      <vt:lpstr>Sanciones y requer. </vt:lpstr>
      <vt:lpstr>Consultas</vt:lpstr>
      <vt:lpstr>Coop. Nacional</vt:lpstr>
      <vt:lpstr>Invest.  informes Sepblac</vt:lpstr>
      <vt:lpstr>Consultas Titularidad Real</vt:lpstr>
      <vt:lpstr>FTF</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Panal Vidal, Ariadna</dc:creator>
  <cp:lastModifiedBy>Panal Vidal, Ariadna</cp:lastModifiedBy>
  <dcterms:created xsi:type="dcterms:W3CDTF">2023-12-04T11:29:54Z</dcterms:created>
  <dcterms:modified xsi:type="dcterms:W3CDTF">2025-03-05T12:22:54Z</dcterms:modified>
</cp:coreProperties>
</file>